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0" windowWidth="25600" windowHeight="16060" activeTab="0"/>
  </bookViews>
  <sheets>
    <sheet name="OLA 2019-20 Draft budget" sheetId="1" r:id="rId1"/>
  </sheets>
  <definedNames>
    <definedName name="_xlnm.Print_Titles" localSheetId="0">'OLA 2019-20 Draft budget'!$1:$3</definedName>
  </definedNames>
  <calcPr fullCalcOnLoad="1"/>
</workbook>
</file>

<file path=xl/comments1.xml><?xml version="1.0" encoding="utf-8"?>
<comments xmlns="http://schemas.openxmlformats.org/spreadsheetml/2006/main">
  <authors>
    <author>Shirley Roberts</author>
  </authors>
  <commentList>
    <comment ref="E47" authorId="0">
      <text>
        <r>
          <rPr>
            <b/>
            <sz val="9"/>
            <rFont val="Arial"/>
            <family val="0"/>
          </rPr>
          <t>Shirley Roberts:</t>
        </r>
        <r>
          <rPr>
            <sz val="9"/>
            <rFont val="Arial"/>
            <family val="0"/>
          </rPr>
          <t xml:space="preserve">
Website domain renewal</t>
        </r>
      </text>
    </comment>
  </commentList>
</comments>
</file>

<file path=xl/sharedStrings.xml><?xml version="1.0" encoding="utf-8"?>
<sst xmlns="http://schemas.openxmlformats.org/spreadsheetml/2006/main" count="114" uniqueCount="113">
  <si>
    <t>ALA Chapter Councilor</t>
  </si>
  <si>
    <t>Conferece Income Net, (Joint)</t>
  </si>
  <si>
    <t>Notes</t>
  </si>
  <si>
    <t>Credit Card Fees</t>
  </si>
  <si>
    <t>Donations - OLA Scholarship</t>
  </si>
  <si>
    <t>Whatever monies are collected in income will be transferred to Scholarship savings at end of year.  No impact on budget net.</t>
  </si>
  <si>
    <t>-</t>
  </si>
  <si>
    <t>Liability Insurance (paid for in 10/11 by OLA Conference)</t>
  </si>
  <si>
    <t>Voided Checks, Prior Year</t>
  </si>
  <si>
    <t>OLA  - V.President Travel to Annual Conf (ALA)</t>
  </si>
  <si>
    <t>Administrative</t>
  </si>
  <si>
    <t>Bank Charges</t>
  </si>
  <si>
    <t>Marketing/Public Relations</t>
  </si>
  <si>
    <t xml:space="preserve">   - Marketing Material</t>
  </si>
  <si>
    <t>ORCA</t>
  </si>
  <si>
    <t xml:space="preserve">   Total Affiliations</t>
  </si>
  <si>
    <t>Assn Mgmt (reimburseable)</t>
  </si>
  <si>
    <t>Memberclicks</t>
  </si>
  <si>
    <t>Conference Expenses</t>
  </si>
  <si>
    <r>
      <t xml:space="preserve"> </t>
    </r>
    <r>
      <rPr>
        <b/>
        <sz val="9"/>
        <rFont val="Arial"/>
        <family val="0"/>
      </rPr>
      <t xml:space="preserve">  Total Conference Related</t>
    </r>
  </si>
  <si>
    <t>Administrative Fees from Grants, etc.</t>
  </si>
  <si>
    <t>Conference Income (Gross)</t>
  </si>
  <si>
    <t>Draw on Equity</t>
  </si>
  <si>
    <t>Conference:  Net income</t>
  </si>
  <si>
    <t>Association Management</t>
  </si>
  <si>
    <t>Conference Related</t>
  </si>
  <si>
    <t>Executive Board</t>
  </si>
  <si>
    <t>Standing Committees</t>
  </si>
  <si>
    <t>Other</t>
  </si>
  <si>
    <t>Quarterly</t>
  </si>
  <si>
    <t>Legislation &amp; Development</t>
  </si>
  <si>
    <t>Membership</t>
  </si>
  <si>
    <t>Advertising Sales</t>
  </si>
  <si>
    <t>Dues</t>
  </si>
  <si>
    <t>Interest Earned</t>
  </si>
  <si>
    <t>ALA Freedom to Read Contribution</t>
  </si>
  <si>
    <t>Legal Fund</t>
  </si>
  <si>
    <t>ALA-Leg Day Contribution</t>
  </si>
  <si>
    <t>Assn Mgmt (basic services - includes financial &amp; web )</t>
  </si>
  <si>
    <r>
      <t xml:space="preserve"> </t>
    </r>
    <r>
      <rPr>
        <b/>
        <sz val="9"/>
        <rFont val="Arial"/>
        <family val="0"/>
      </rPr>
      <t xml:space="preserve">  Total Association Mgmt</t>
    </r>
  </si>
  <si>
    <t>President/Exec Board Misc</t>
  </si>
  <si>
    <t xml:space="preserve">   Total Executive Board</t>
  </si>
  <si>
    <t xml:space="preserve">   Total Other</t>
  </si>
  <si>
    <t>Contingency</t>
  </si>
  <si>
    <t>Crime Bond</t>
  </si>
  <si>
    <t>Audit &amp; Tax Preparation</t>
  </si>
  <si>
    <t>OLA Retreat</t>
  </si>
  <si>
    <t>Income</t>
  </si>
  <si>
    <t>Royalties</t>
  </si>
  <si>
    <t xml:space="preserve">   Total Standing Committees</t>
  </si>
  <si>
    <t xml:space="preserve">   Total Expenses</t>
  </si>
  <si>
    <t>Miscellaneous</t>
  </si>
  <si>
    <t>Expenses</t>
  </si>
  <si>
    <t>Affiliations</t>
  </si>
  <si>
    <t>ALA Membership</t>
  </si>
  <si>
    <t>OLA - V.President Travel to Legislative Day (ALA)</t>
  </si>
  <si>
    <t>Donations - OLA Scholarshp</t>
  </si>
  <si>
    <t>Donations - Misc</t>
  </si>
  <si>
    <t xml:space="preserve">      - Virtual Collaboration (meeting software) </t>
  </si>
  <si>
    <t>Board Meeting Personnel Work Coverage</t>
  </si>
  <si>
    <t>Technology/Equipment</t>
  </si>
  <si>
    <t xml:space="preserve">Pre-conference net </t>
  </si>
  <si>
    <t>Taxes/Fees/Licenses</t>
  </si>
  <si>
    <t>Transfer between accts</t>
  </si>
  <si>
    <t>Net Loss/Gain Investments</t>
  </si>
  <si>
    <t>Net or Loss - Ordinary Income</t>
  </si>
  <si>
    <t>NW Central RT</t>
  </si>
  <si>
    <t>Leadership Comm</t>
  </si>
  <si>
    <t>Fundraising Income</t>
  </si>
  <si>
    <t>Pass through (Conf Fundraiser)</t>
  </si>
  <si>
    <t>Transfer from Scholarship Savings Fund</t>
  </si>
  <si>
    <t>Leadership Prof Development Scholarship</t>
  </si>
  <si>
    <t>Miscellaneous Expense</t>
  </si>
  <si>
    <t>Fraud</t>
  </si>
  <si>
    <t>Lobbyist</t>
  </si>
  <si>
    <t>Oregon Authors - Clipping Service &amp; Maintenance</t>
  </si>
  <si>
    <t>Collected from unit events/conferences % of cr crd fees and Memberclicks</t>
  </si>
  <si>
    <t>Nominations</t>
  </si>
  <si>
    <t>Director's/Officers Insurance</t>
  </si>
  <si>
    <t>This is an in and out line ($3,000 income can be found above)</t>
  </si>
  <si>
    <t>Awards Committee (chgd from HAS)</t>
  </si>
  <si>
    <t xml:space="preserve">   - Organizational Outreach</t>
  </si>
  <si>
    <t>Website Useability/Redesign</t>
  </si>
  <si>
    <t>Cyber Insurance</t>
  </si>
  <si>
    <t>Placeholder for techology/equipment that might be necessary for Zoom meetings</t>
  </si>
  <si>
    <t>Possible supplement to Membership marketing, etc.</t>
  </si>
  <si>
    <t>?</t>
  </si>
  <si>
    <t>Recommending the chargeback fee remain 4.5% for event/programming registration amount.</t>
  </si>
  <si>
    <t>Changed from Wordstock or "Organization Outreach" and input $1 for placeholder.  - Elaine considered the Portland Book Festival $340, sharing a table.  More discussion needed.  Elaine will reach out to various groups.</t>
  </si>
  <si>
    <t>Board Travel - Board Meetings</t>
  </si>
  <si>
    <t>Online store income</t>
  </si>
  <si>
    <t>Approved
 19-20</t>
  </si>
  <si>
    <t xml:space="preserve"> 2020-21
Proposed
(8/26/20)</t>
  </si>
  <si>
    <t xml:space="preserve">Based on vision of virtual conference, registration fees of $50 for members, $75 for non-members, etc.  Exhibitors at reduced fees of majority at $200…. </t>
  </si>
  <si>
    <t>Estimate of 3% increase</t>
  </si>
  <si>
    <t>Added 3% increase on expenditure</t>
  </si>
  <si>
    <t>Generally will follow contract language to look at  Western CPI to determine increase.  Assn Manager will not ask for annual increase with state of organization, libraries, members, etc. during this time of Covid impact.</t>
  </si>
  <si>
    <t>At this time, 4 of the 6 board meetings have been scheduled to be virtual.  Reduced amount down from $1500 to $500.</t>
  </si>
  <si>
    <t>Will again reduce amount to reflect expected less sub time needed from $1500 to 600</t>
  </si>
  <si>
    <t xml:space="preserve">Hope to be able to meet in person next August.  </t>
  </si>
  <si>
    <t>In-person activity and need for travel reimbursement expected to be lower.  Reducing amount from $1200 to $600</t>
  </si>
  <si>
    <t>Continuing conversation of website useability study, web redesign…..  May want to postpone for 2020-21?</t>
  </si>
  <si>
    <t>New lobbyist contract calls for 3% increase every Jan 1. (2266 X 4 and 2333 x 8).  Increase not applied by lobbyist in January 2019.  Buzzy will reach out to Amanda.</t>
  </si>
  <si>
    <t>EDI Special Committee</t>
  </si>
  <si>
    <t>If inactive roundtables enterprise funds are used this can stay one and I will setup a class to address this committee until it becomes a standing committee.</t>
  </si>
  <si>
    <t>Clipping service was discontinued 2019.  Budget line will be 0</t>
  </si>
  <si>
    <t xml:space="preserve">19 - 20
as of          8/31/20
</t>
  </si>
  <si>
    <t>OSLIS ($1200) / OBOB ($2500-300-1320) grant indirect costs($300) deducted,not awarded to date and $1320 is calculated as registration fees reduced by 60% / ODLC grant Admin fee not determined yet</t>
  </si>
  <si>
    <t>Pricing model changed to annual subscription 2017-18 ($4500).  For 2018-19 subscription cost $4788 (6.4% increase) and for 2019-20 subscription cost $5027 (5%).  Increase, accroding to Memberclicks is to reflect "improvements we are making to the infrastructure and the software."   Increase 2020-21 $5027 to $5279 (5%)</t>
  </si>
  <si>
    <t>If we are unable to break contract with Conference site and hotel there will be an additional expense of $14,883.  We were able to renegotiate contract to 2024. No penalty expense stays at $15,242.</t>
  </si>
  <si>
    <t>We will have two issues to pay for out of 2020-21 budget and the OLA Communications Committee/Quarterly will be reorganized/restructure with the Quarterly on hiatus for some or all of 2020-21.</t>
  </si>
  <si>
    <t xml:space="preserve">Adjusted to 85% of what was budgeted 19-20.  </t>
  </si>
  <si>
    <t>Oregon Library Association Budget for 2020 - 21 (draft 2020_08_26/revised 2020_09_28)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</si>
</sst>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0"/>
      <name val="Arial"/>
      <family val="0"/>
    </font>
    <font>
      <b/>
      <sz val="10"/>
      <name val="Arial"/>
      <family val="2"/>
    </font>
    <font>
      <sz val="8"/>
      <name val="Arial"/>
      <family val="2"/>
    </font>
    <font>
      <b/>
      <sz val="8"/>
      <name val="Arial"/>
      <family val="2"/>
    </font>
    <font>
      <u val="single"/>
      <sz val="12.5"/>
      <color indexed="12"/>
      <name val="Arial"/>
      <family val="0"/>
    </font>
    <font>
      <u val="single"/>
      <sz val="12.5"/>
      <color indexed="61"/>
      <name val="Arial"/>
      <family val="0"/>
    </font>
    <font>
      <sz val="9"/>
      <name val="Arial"/>
      <family val="0"/>
    </font>
    <font>
      <b/>
      <sz val="9"/>
      <name val="Arial"/>
      <family val="0"/>
    </font>
    <font>
      <i/>
      <sz val="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s>
  <borders count="25">
    <border>
      <left/>
      <right/>
      <top/>
      <bottom/>
      <diagonal/>
    </border>
    <border>
      <left style="thin"/>
      <right style="thin"/>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medium"/>
    </border>
    <border>
      <left style="thin"/>
      <right style="thin"/>
      <top style="medium"/>
      <bottom style="medium"/>
    </border>
    <border>
      <left style="thin"/>
      <right style="thin"/>
      <top style="thin"/>
      <bottom style="double"/>
    </border>
    <border>
      <left style="thin"/>
      <right style="thin"/>
      <top>
        <color indexed="63"/>
      </top>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42"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2" applyNumberFormat="0" applyAlignment="0" applyProtection="0"/>
    <xf numFmtId="0" fontId="3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2" applyNumberFormat="0" applyAlignment="0" applyProtection="0"/>
    <xf numFmtId="0" fontId="37" fillId="0" borderId="7" applyNumberFormat="0" applyFill="0" applyAlignment="0" applyProtection="0"/>
    <xf numFmtId="0" fontId="38" fillId="31" borderId="0" applyNumberFormat="0" applyBorder="0" applyAlignment="0" applyProtection="0"/>
    <xf numFmtId="0" fontId="0" fillId="32" borderId="8" applyNumberFormat="0" applyFont="0" applyAlignment="0" applyProtection="0"/>
    <xf numFmtId="0" fontId="39" fillId="27"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cellStyleXfs>
  <cellXfs count="65">
    <xf numFmtId="42" fontId="0" fillId="0" borderId="1" xfId="0" applyAlignment="1">
      <alignment/>
    </xf>
    <xf numFmtId="42" fontId="0" fillId="0" borderId="11" xfId="0" applyBorder="1" applyAlignment="1">
      <alignment/>
    </xf>
    <xf numFmtId="42" fontId="0" fillId="0" borderId="1" xfId="0" applyAlignment="1">
      <alignment wrapText="1"/>
    </xf>
    <xf numFmtId="42" fontId="1" fillId="0" borderId="1" xfId="0" applyFont="1" applyAlignment="1">
      <alignment wrapText="1"/>
    </xf>
    <xf numFmtId="42" fontId="3" fillId="0" borderId="1" xfId="0" applyFont="1" applyAlignment="1">
      <alignment horizontal="center" wrapText="1"/>
    </xf>
    <xf numFmtId="42" fontId="2" fillId="0" borderId="1" xfId="0" applyFont="1" applyAlignment="1">
      <alignment wrapText="1"/>
    </xf>
    <xf numFmtId="42" fontId="3" fillId="0" borderId="1" xfId="0" applyFont="1" applyAlignment="1">
      <alignment/>
    </xf>
    <xf numFmtId="5" fontId="0" fillId="0" borderId="1" xfId="0" applyNumberFormat="1" applyAlignment="1">
      <alignment/>
    </xf>
    <xf numFmtId="42" fontId="0" fillId="0" borderId="12" xfId="0" applyBorder="1" applyAlignment="1">
      <alignment/>
    </xf>
    <xf numFmtId="42" fontId="7" fillId="0" borderId="1" xfId="0" applyFont="1" applyAlignment="1">
      <alignment/>
    </xf>
    <xf numFmtId="42" fontId="0" fillId="0" borderId="13" xfId="0" applyBorder="1" applyAlignment="1">
      <alignment/>
    </xf>
    <xf numFmtId="42" fontId="6" fillId="0" borderId="1" xfId="0" applyFont="1" applyAlignment="1">
      <alignment wrapText="1"/>
    </xf>
    <xf numFmtId="42" fontId="7" fillId="0" borderId="1" xfId="0" applyFont="1" applyAlignment="1">
      <alignment wrapText="1"/>
    </xf>
    <xf numFmtId="5" fontId="1" fillId="0" borderId="14" xfId="0" applyNumberFormat="1" applyFont="1" applyBorder="1" applyAlignment="1">
      <alignment/>
    </xf>
    <xf numFmtId="42" fontId="8" fillId="0" borderId="1" xfId="0" applyFont="1" applyAlignment="1">
      <alignment wrapText="1"/>
    </xf>
    <xf numFmtId="42" fontId="8" fillId="0" borderId="1" xfId="0" applyFont="1" applyAlignment="1">
      <alignment/>
    </xf>
    <xf numFmtId="42" fontId="0" fillId="33" borderId="1" xfId="0" applyFill="1" applyAlignment="1">
      <alignment/>
    </xf>
    <xf numFmtId="42" fontId="0" fillId="33" borderId="1" xfId="0" applyFill="1" applyAlignment="1">
      <alignment wrapText="1"/>
    </xf>
    <xf numFmtId="42" fontId="0" fillId="33" borderId="11" xfId="0" applyFill="1" applyBorder="1" applyAlignment="1">
      <alignment/>
    </xf>
    <xf numFmtId="42" fontId="1" fillId="33" borderId="1" xfId="0" applyFont="1" applyFill="1" applyAlignment="1">
      <alignment wrapText="1"/>
    </xf>
    <xf numFmtId="5" fontId="1" fillId="33" borderId="11" xfId="0" applyNumberFormat="1" applyFont="1" applyFill="1" applyBorder="1" applyAlignment="1">
      <alignment/>
    </xf>
    <xf numFmtId="5" fontId="1" fillId="0" borderId="15" xfId="0" applyNumberFormat="1" applyFont="1" applyBorder="1" applyAlignment="1">
      <alignment/>
    </xf>
    <xf numFmtId="42" fontId="0" fillId="0" borderId="16" xfId="0" applyFill="1" applyBorder="1" applyAlignment="1">
      <alignment/>
    </xf>
    <xf numFmtId="42" fontId="0" fillId="0" borderId="15" xfId="0" applyFill="1" applyBorder="1" applyAlignment="1">
      <alignment/>
    </xf>
    <xf numFmtId="42" fontId="0" fillId="0" borderId="16" xfId="0" applyBorder="1" applyAlignment="1">
      <alignment/>
    </xf>
    <xf numFmtId="42" fontId="0" fillId="0" borderId="1" xfId="0" applyAlignment="1">
      <alignment horizontal="right"/>
    </xf>
    <xf numFmtId="42" fontId="0" fillId="0" borderId="15" xfId="0" applyBorder="1" applyAlignment="1">
      <alignment/>
    </xf>
    <xf numFmtId="42" fontId="0" fillId="0" borderId="17" xfId="0" applyBorder="1" applyAlignment="1">
      <alignment wrapText="1"/>
    </xf>
    <xf numFmtId="42" fontId="0" fillId="0" borderId="18" xfId="0" applyBorder="1" applyAlignment="1">
      <alignment/>
    </xf>
    <xf numFmtId="42" fontId="0" fillId="0" borderId="1" xfId="0" applyBorder="1" applyAlignment="1">
      <alignment/>
    </xf>
    <xf numFmtId="42" fontId="0" fillId="0" borderId="19" xfId="0" applyBorder="1" applyAlignment="1">
      <alignment/>
    </xf>
    <xf numFmtId="42" fontId="0" fillId="0" borderId="20" xfId="0" applyBorder="1" applyAlignment="1">
      <alignment/>
    </xf>
    <xf numFmtId="42" fontId="0" fillId="0" borderId="21" xfId="0" applyFont="1" applyBorder="1" applyAlignment="1">
      <alignment/>
    </xf>
    <xf numFmtId="42" fontId="0" fillId="0" borderId="22" xfId="0" applyBorder="1" applyAlignment="1">
      <alignment/>
    </xf>
    <xf numFmtId="5" fontId="1" fillId="0" borderId="13" xfId="0" applyNumberFormat="1" applyFont="1" applyBorder="1" applyAlignment="1">
      <alignment/>
    </xf>
    <xf numFmtId="42" fontId="0" fillId="0" borderId="1" xfId="0" applyFill="1" applyAlignment="1">
      <alignment/>
    </xf>
    <xf numFmtId="5" fontId="0" fillId="0" borderId="11" xfId="0" applyNumberFormat="1" applyFill="1" applyBorder="1" applyAlignment="1">
      <alignment/>
    </xf>
    <xf numFmtId="42" fontId="0" fillId="0" borderId="11" xfId="0" applyFill="1" applyBorder="1" applyAlignment="1">
      <alignment horizontal="right"/>
    </xf>
    <xf numFmtId="42" fontId="0" fillId="0" borderId="11" xfId="0" applyFill="1" applyBorder="1" applyAlignment="1">
      <alignment/>
    </xf>
    <xf numFmtId="5" fontId="0" fillId="0" borderId="11" xfId="0" applyNumberFormat="1" applyFill="1" applyBorder="1" applyAlignment="1">
      <alignment horizontal="right"/>
    </xf>
    <xf numFmtId="5" fontId="0" fillId="0" borderId="16" xfId="0" applyNumberFormat="1" applyBorder="1" applyAlignment="1">
      <alignment horizontal="right"/>
    </xf>
    <xf numFmtId="42" fontId="3" fillId="0" borderId="11" xfId="0" applyFont="1" applyFill="1" applyBorder="1" applyAlignment="1">
      <alignment horizontal="center" wrapText="1"/>
    </xf>
    <xf numFmtId="42" fontId="0" fillId="0" borderId="18" xfId="0" applyBorder="1" applyAlignment="1">
      <alignment wrapText="1"/>
    </xf>
    <xf numFmtId="42" fontId="6" fillId="0" borderId="23" xfId="0" applyFont="1" applyBorder="1" applyAlignment="1">
      <alignment/>
    </xf>
    <xf numFmtId="42" fontId="6" fillId="0" borderId="21" xfId="0" applyFont="1" applyBorder="1" applyAlignment="1">
      <alignment/>
    </xf>
    <xf numFmtId="42" fontId="6" fillId="0" borderId="24" xfId="0" applyFont="1" applyBorder="1" applyAlignment="1">
      <alignment/>
    </xf>
    <xf numFmtId="16" fontId="0" fillId="0" borderId="1" xfId="0" applyNumberFormat="1" applyAlignment="1">
      <alignment/>
    </xf>
    <xf numFmtId="49" fontId="0" fillId="0" borderId="1" xfId="0" applyNumberFormat="1" applyAlignment="1">
      <alignment vertical="top" wrapText="1"/>
    </xf>
    <xf numFmtId="42" fontId="0" fillId="0" borderId="20" xfId="0" applyBorder="1" applyAlignment="1">
      <alignment wrapText="1"/>
    </xf>
    <xf numFmtId="42" fontId="0" fillId="0" borderId="1" xfId="0" applyNumberFormat="1" applyAlignment="1">
      <alignment/>
    </xf>
    <xf numFmtId="42" fontId="0" fillId="0" borderId="18" xfId="0" applyNumberFormat="1" applyBorder="1" applyAlignment="1">
      <alignment/>
    </xf>
    <xf numFmtId="42" fontId="3" fillId="0" borderId="1" xfId="0" applyFont="1" applyAlignment="1">
      <alignment horizontal="center" vertical="center" wrapText="1"/>
    </xf>
    <xf numFmtId="42" fontId="0" fillId="0" borderId="0" xfId="0" applyBorder="1" applyAlignment="1">
      <alignment horizontal="right"/>
    </xf>
    <xf numFmtId="42" fontId="0" fillId="0" borderId="11" xfId="0" applyNumberFormat="1" applyFill="1" applyBorder="1" applyAlignment="1">
      <alignment/>
    </xf>
    <xf numFmtId="42" fontId="0" fillId="0" borderId="18" xfId="0" applyFill="1" applyBorder="1" applyAlignment="1">
      <alignment/>
    </xf>
    <xf numFmtId="42" fontId="0" fillId="0" borderId="16" xfId="0" applyFill="1" applyBorder="1" applyAlignment="1">
      <alignment horizontal="right"/>
    </xf>
    <xf numFmtId="5" fontId="0" fillId="0" borderId="14" xfId="0" applyNumberFormat="1" applyBorder="1" applyAlignment="1">
      <alignment/>
    </xf>
    <xf numFmtId="42" fontId="0" fillId="0" borderId="20" xfId="0" applyFont="1" applyBorder="1" applyAlignment="1">
      <alignment/>
    </xf>
    <xf numFmtId="5" fontId="8" fillId="0" borderId="1" xfId="0" applyNumberFormat="1" applyFont="1" applyAlignment="1">
      <alignment/>
    </xf>
    <xf numFmtId="49" fontId="0" fillId="0" borderId="1" xfId="0" applyNumberFormat="1" applyAlignment="1">
      <alignment wrapText="1"/>
    </xf>
    <xf numFmtId="42" fontId="0" fillId="0" borderId="1" xfId="0" applyFill="1" applyAlignment="1">
      <alignment wrapText="1"/>
    </xf>
    <xf numFmtId="42" fontId="0" fillId="34" borderId="1" xfId="0" applyFill="1" applyAlignment="1">
      <alignment/>
    </xf>
    <xf numFmtId="42" fontId="0" fillId="34" borderId="12" xfId="0" applyFill="1" applyBorder="1" applyAlignment="1">
      <alignment/>
    </xf>
    <xf numFmtId="42" fontId="0" fillId="34" borderId="16" xfId="0" applyFill="1" applyBorder="1" applyAlignment="1">
      <alignment/>
    </xf>
    <xf numFmtId="42" fontId="0" fillId="0" borderId="18"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tabSelected="1" zoomScale="150" zoomScaleNormal="150" workbookViewId="0" topLeftCell="A1">
      <pane ySplit="3" topLeftCell="BM4" activePane="bottomLeft" state="frozen"/>
      <selection pane="topLeft" activeCell="C1" sqref="C1"/>
      <selection pane="bottomLeft" activeCell="A1" sqref="A1"/>
    </sheetView>
  </sheetViews>
  <sheetFormatPr defaultColWidth="8.8515625" defaultRowHeight="24" customHeight="1"/>
  <cols>
    <col min="1" max="1" width="8.28125" style="0" customWidth="1"/>
    <col min="2" max="2" width="8.8515625" style="0" customWidth="1"/>
    <col min="3" max="3" width="21.421875" style="2" customWidth="1"/>
    <col min="4" max="5" width="9.7109375" style="0" customWidth="1"/>
    <col min="6" max="6" width="10.00390625" style="0" customWidth="1"/>
    <col min="7" max="7" width="44.00390625" style="2" customWidth="1"/>
  </cols>
  <sheetData>
    <row r="1" spans="1:4" ht="22.5" customHeight="1">
      <c r="A1" s="43" t="s">
        <v>112</v>
      </c>
      <c r="B1" s="44"/>
      <c r="C1" s="44"/>
      <c r="D1" s="45"/>
    </row>
    <row r="2" spans="1:6" ht="6" customHeight="1">
      <c r="A2" s="16"/>
      <c r="B2" s="16"/>
      <c r="C2" s="17"/>
      <c r="D2" s="16"/>
      <c r="E2" s="16"/>
      <c r="F2" s="16"/>
    </row>
    <row r="3" spans="4:7" ht="52.5" customHeight="1">
      <c r="D3" s="51" t="s">
        <v>91</v>
      </c>
      <c r="E3" s="4" t="s">
        <v>106</v>
      </c>
      <c r="F3" s="51" t="s">
        <v>92</v>
      </c>
      <c r="G3" s="41" t="s">
        <v>2</v>
      </c>
    </row>
    <row r="4" spans="1:4" ht="15" customHeight="1">
      <c r="A4" s="9" t="s">
        <v>47</v>
      </c>
      <c r="D4" s="46"/>
    </row>
    <row r="5" spans="3:6" ht="24" customHeight="1">
      <c r="C5" s="2" t="s">
        <v>32</v>
      </c>
      <c r="D5" s="7">
        <v>1</v>
      </c>
      <c r="F5">
        <v>1</v>
      </c>
    </row>
    <row r="6" spans="3:6" ht="24" customHeight="1">
      <c r="C6" s="2" t="s">
        <v>57</v>
      </c>
      <c r="D6" s="7">
        <v>1</v>
      </c>
      <c r="E6">
        <v>12</v>
      </c>
      <c r="F6">
        <v>1</v>
      </c>
    </row>
    <row r="7" spans="3:6" ht="52.5" customHeight="1">
      <c r="C7" s="2" t="s">
        <v>56</v>
      </c>
      <c r="D7" s="7">
        <v>1</v>
      </c>
      <c r="E7">
        <v>585</v>
      </c>
      <c r="F7">
        <v>1</v>
      </c>
    </row>
    <row r="8" spans="3:6" ht="24" customHeight="1">
      <c r="C8" s="2" t="s">
        <v>1</v>
      </c>
      <c r="D8" s="40"/>
      <c r="E8" s="25"/>
      <c r="F8">
        <v>0</v>
      </c>
    </row>
    <row r="9" spans="3:7" ht="79.5" customHeight="1">
      <c r="C9" s="2" t="s">
        <v>21</v>
      </c>
      <c r="D9" s="39">
        <v>120000</v>
      </c>
      <c r="E9">
        <v>220</v>
      </c>
      <c r="F9">
        <v>30125</v>
      </c>
      <c r="G9" s="2" t="s">
        <v>93</v>
      </c>
    </row>
    <row r="10" spans="3:7" ht="24" customHeight="1">
      <c r="C10" s="2" t="s">
        <v>33</v>
      </c>
      <c r="D10" s="36">
        <v>65000</v>
      </c>
      <c r="E10">
        <v>58191</v>
      </c>
      <c r="F10">
        <v>55250</v>
      </c>
      <c r="G10" s="2" t="s">
        <v>111</v>
      </c>
    </row>
    <row r="11" spans="3:6" ht="24" customHeight="1">
      <c r="C11" s="2" t="s">
        <v>34</v>
      </c>
      <c r="D11" s="36">
        <v>50</v>
      </c>
      <c r="E11">
        <v>60</v>
      </c>
      <c r="F11">
        <v>50</v>
      </c>
    </row>
    <row r="12" spans="3:6" ht="24" customHeight="1">
      <c r="C12" s="2" t="s">
        <v>68</v>
      </c>
      <c r="D12" s="36">
        <v>10</v>
      </c>
      <c r="E12">
        <v>16</v>
      </c>
      <c r="F12">
        <v>10</v>
      </c>
    </row>
    <row r="13" spans="3:6" ht="24" customHeight="1">
      <c r="C13" s="2" t="s">
        <v>90</v>
      </c>
      <c r="D13" s="36">
        <v>1</v>
      </c>
      <c r="F13">
        <v>1</v>
      </c>
    </row>
    <row r="14" spans="3:6" ht="24" customHeight="1">
      <c r="C14" s="2" t="s">
        <v>51</v>
      </c>
      <c r="D14" s="24">
        <v>1</v>
      </c>
      <c r="F14">
        <v>1</v>
      </c>
    </row>
    <row r="15" spans="3:7" ht="52.5" customHeight="1">
      <c r="C15" s="2" t="s">
        <v>20</v>
      </c>
      <c r="D15" s="22">
        <v>3700</v>
      </c>
      <c r="E15">
        <v>3978</v>
      </c>
      <c r="F15" s="61">
        <v>2080</v>
      </c>
      <c r="G15" s="2" t="s">
        <v>107</v>
      </c>
    </row>
    <row r="16" spans="3:6" ht="45.75" customHeight="1">
      <c r="C16" s="2" t="s">
        <v>48</v>
      </c>
      <c r="D16" s="22">
        <v>800</v>
      </c>
      <c r="E16">
        <v>663</v>
      </c>
      <c r="F16">
        <v>660</v>
      </c>
    </row>
    <row r="17" spans="3:4" ht="45.75" customHeight="1">
      <c r="C17" s="2" t="s">
        <v>61</v>
      </c>
      <c r="D17" s="22"/>
    </row>
    <row r="18" spans="3:6" ht="45.75" customHeight="1">
      <c r="C18" s="2" t="s">
        <v>70</v>
      </c>
      <c r="D18" s="38">
        <v>3000</v>
      </c>
      <c r="F18">
        <v>3000</v>
      </c>
    </row>
    <row r="19" spans="3:6" ht="39" customHeight="1" thickBot="1">
      <c r="C19" s="2" t="s">
        <v>22</v>
      </c>
      <c r="D19" s="23">
        <v>12811</v>
      </c>
      <c r="E19" s="8"/>
      <c r="F19" s="62">
        <v>24701</v>
      </c>
    </row>
    <row r="20" spans="4:6" ht="24" customHeight="1" thickBot="1">
      <c r="D20" s="34">
        <f>SUM(D5:D19)</f>
        <v>205376</v>
      </c>
      <c r="E20" s="21">
        <f>SUM(E5:E19)</f>
        <v>63725</v>
      </c>
      <c r="F20" s="34">
        <f>SUM(F5:F19)</f>
        <v>115881</v>
      </c>
    </row>
    <row r="21" spans="1:6" ht="7.5" customHeight="1">
      <c r="A21" s="16"/>
      <c r="B21" s="16"/>
      <c r="C21" s="17"/>
      <c r="D21" s="18"/>
      <c r="E21" s="18"/>
      <c r="F21" s="18"/>
    </row>
    <row r="22" ht="13.5" customHeight="1">
      <c r="A22" s="9" t="s">
        <v>52</v>
      </c>
    </row>
    <row r="23" ht="13.5" customHeight="1">
      <c r="B23" s="6" t="s">
        <v>53</v>
      </c>
    </row>
    <row r="24" spans="3:6" ht="42" customHeight="1">
      <c r="C24" s="2" t="s">
        <v>37</v>
      </c>
      <c r="D24">
        <v>200</v>
      </c>
      <c r="E24">
        <v>0</v>
      </c>
      <c r="F24">
        <v>200</v>
      </c>
    </row>
    <row r="25" spans="3:6" ht="24" customHeight="1">
      <c r="C25" s="2" t="s">
        <v>54</v>
      </c>
      <c r="D25">
        <v>150</v>
      </c>
      <c r="E25">
        <v>150</v>
      </c>
      <c r="F25">
        <v>150</v>
      </c>
    </row>
    <row r="26" spans="3:6" ht="24" customHeight="1">
      <c r="C26" s="2" t="s">
        <v>0</v>
      </c>
      <c r="D26">
        <v>3000</v>
      </c>
      <c r="E26">
        <v>2008</v>
      </c>
      <c r="F26">
        <v>3000</v>
      </c>
    </row>
    <row r="27" spans="3:6" ht="27.75" customHeight="1">
      <c r="C27" s="2" t="s">
        <v>35</v>
      </c>
      <c r="D27">
        <v>100</v>
      </c>
      <c r="E27">
        <v>100</v>
      </c>
      <c r="F27">
        <v>100</v>
      </c>
    </row>
    <row r="28" spans="3:6" ht="42" customHeight="1">
      <c r="C28" s="2" t="s">
        <v>55</v>
      </c>
      <c r="D28">
        <v>1875</v>
      </c>
      <c r="F28">
        <v>1875</v>
      </c>
    </row>
    <row r="29" spans="3:6" ht="24" customHeight="1" thickBot="1">
      <c r="C29" s="2" t="s">
        <v>9</v>
      </c>
      <c r="D29">
        <v>2100</v>
      </c>
      <c r="F29">
        <v>2100</v>
      </c>
    </row>
    <row r="30" spans="3:6" ht="24" customHeight="1" thickBot="1">
      <c r="C30" s="5" t="s">
        <v>15</v>
      </c>
      <c r="D30" s="10">
        <f>SUM(D24:D29)</f>
        <v>7425</v>
      </c>
      <c r="E30" s="10">
        <f>SUM(E24:E29)</f>
        <v>2258</v>
      </c>
      <c r="F30" s="10">
        <f>SUM(F24:F29)</f>
        <v>7425</v>
      </c>
    </row>
    <row r="31" ht="7.5" customHeight="1">
      <c r="D31" s="1"/>
    </row>
    <row r="32" ht="24" customHeight="1">
      <c r="B32" s="6" t="s">
        <v>24</v>
      </c>
    </row>
    <row r="33" spans="2:6" ht="24" customHeight="1">
      <c r="B33" s="6"/>
      <c r="C33" s="2" t="s">
        <v>10</v>
      </c>
      <c r="D33" s="25">
        <v>375</v>
      </c>
      <c r="E33" s="35">
        <v>112</v>
      </c>
      <c r="F33">
        <v>375</v>
      </c>
    </row>
    <row r="34" spans="3:6" ht="48.75" customHeight="1">
      <c r="C34" s="2" t="s">
        <v>45</v>
      </c>
      <c r="D34">
        <v>625</v>
      </c>
      <c r="E34" s="35">
        <v>605</v>
      </c>
      <c r="F34">
        <v>625</v>
      </c>
    </row>
    <row r="35" spans="3:6" ht="24" customHeight="1">
      <c r="C35" s="2" t="s">
        <v>11</v>
      </c>
      <c r="D35" s="25">
        <v>100</v>
      </c>
      <c r="E35" s="35">
        <v>0</v>
      </c>
      <c r="F35">
        <v>1</v>
      </c>
    </row>
    <row r="36" spans="3:6" ht="24" customHeight="1">
      <c r="C36" s="2" t="s">
        <v>44</v>
      </c>
      <c r="D36" s="55">
        <v>200</v>
      </c>
      <c r="E36" s="22">
        <v>193</v>
      </c>
      <c r="F36">
        <v>200</v>
      </c>
    </row>
    <row r="37" spans="3:7" ht="49.5" customHeight="1">
      <c r="C37" s="2" t="s">
        <v>7</v>
      </c>
      <c r="D37" s="55">
        <v>1770</v>
      </c>
      <c r="E37" s="38">
        <v>1910</v>
      </c>
      <c r="F37">
        <v>1970</v>
      </c>
      <c r="G37" s="2" t="s">
        <v>94</v>
      </c>
    </row>
    <row r="38" spans="3:7" ht="42" customHeight="1">
      <c r="C38" s="2" t="s">
        <v>78</v>
      </c>
      <c r="D38" s="55">
        <v>860</v>
      </c>
      <c r="E38" s="38">
        <v>836</v>
      </c>
      <c r="F38">
        <v>860</v>
      </c>
      <c r="G38" s="2" t="s">
        <v>95</v>
      </c>
    </row>
    <row r="39" spans="3:6" ht="42" customHeight="1">
      <c r="C39" s="2" t="s">
        <v>83</v>
      </c>
      <c r="D39" s="55">
        <v>1040</v>
      </c>
      <c r="E39" s="38">
        <v>0</v>
      </c>
      <c r="F39">
        <v>1100</v>
      </c>
    </row>
    <row r="40" spans="3:7" ht="54.75" customHeight="1">
      <c r="C40" s="11" t="s">
        <v>38</v>
      </c>
      <c r="D40" s="55">
        <v>35784</v>
      </c>
      <c r="E40" s="22">
        <v>35060</v>
      </c>
      <c r="F40" s="35">
        <v>35784</v>
      </c>
      <c r="G40" s="47" t="s">
        <v>96</v>
      </c>
    </row>
    <row r="41" spans="3:6" ht="24" customHeight="1">
      <c r="C41" s="11" t="s">
        <v>16</v>
      </c>
      <c r="D41" s="55">
        <v>600</v>
      </c>
      <c r="E41" s="22">
        <v>328</v>
      </c>
      <c r="F41" s="22">
        <v>600</v>
      </c>
    </row>
    <row r="42" spans="3:6" ht="24" customHeight="1">
      <c r="C42" s="2" t="s">
        <v>62</v>
      </c>
      <c r="D42" s="55">
        <v>450</v>
      </c>
      <c r="E42" s="22">
        <v>339</v>
      </c>
      <c r="F42" s="22">
        <v>450</v>
      </c>
    </row>
    <row r="43" spans="3:6" ht="36.75" customHeight="1">
      <c r="C43" s="2" t="s">
        <v>3</v>
      </c>
      <c r="D43" s="24">
        <v>8000</v>
      </c>
      <c r="E43" s="38">
        <v>6503</v>
      </c>
      <c r="F43" s="38">
        <v>8000</v>
      </c>
    </row>
    <row r="44" spans="3:7" ht="97.5" customHeight="1">
      <c r="C44" s="2" t="s">
        <v>17</v>
      </c>
      <c r="D44" s="55">
        <v>5027</v>
      </c>
      <c r="E44" s="22">
        <v>5027</v>
      </c>
      <c r="F44" s="63">
        <v>5279</v>
      </c>
      <c r="G44" s="59" t="s">
        <v>108</v>
      </c>
    </row>
    <row r="45" spans="3:7" ht="64.5" customHeight="1">
      <c r="C45" s="2" t="s">
        <v>76</v>
      </c>
      <c r="D45" s="37">
        <v>-8100</v>
      </c>
      <c r="E45" s="22">
        <v>-9035</v>
      </c>
      <c r="F45" s="22">
        <v>-8100</v>
      </c>
      <c r="G45" s="2" t="s">
        <v>87</v>
      </c>
    </row>
    <row r="46" spans="3:6" ht="24" customHeight="1">
      <c r="C46" s="2" t="s">
        <v>36</v>
      </c>
      <c r="D46" s="37">
        <v>1</v>
      </c>
      <c r="E46" s="22"/>
      <c r="F46" s="22">
        <v>1</v>
      </c>
    </row>
    <row r="47" spans="3:6" ht="24" customHeight="1" thickBot="1">
      <c r="C47" s="2" t="s">
        <v>51</v>
      </c>
      <c r="D47" s="8">
        <v>1</v>
      </c>
      <c r="E47" s="38">
        <v>195</v>
      </c>
      <c r="F47" s="38">
        <v>1</v>
      </c>
    </row>
    <row r="48" spans="3:6" ht="24" customHeight="1" thickBot="1">
      <c r="C48" s="11" t="s">
        <v>39</v>
      </c>
      <c r="D48" s="10">
        <f>SUM(D33:D47)</f>
        <v>46733</v>
      </c>
      <c r="E48" s="10">
        <f>SUM(E33:E47)</f>
        <v>42073</v>
      </c>
      <c r="F48" s="10">
        <f>SUM(F33:F47)</f>
        <v>47146</v>
      </c>
    </row>
    <row r="49" ht="10.5" customHeight="1">
      <c r="D49" s="1"/>
    </row>
    <row r="50" ht="24" customHeight="1">
      <c r="B50" s="9" t="s">
        <v>25</v>
      </c>
    </row>
    <row r="51" spans="3:7" ht="40.5" customHeight="1" thickBot="1">
      <c r="C51" s="2" t="s">
        <v>18</v>
      </c>
      <c r="D51">
        <v>100000</v>
      </c>
      <c r="E51">
        <v>5575</v>
      </c>
      <c r="F51">
        <v>15242</v>
      </c>
      <c r="G51" s="2" t="s">
        <v>109</v>
      </c>
    </row>
    <row r="52" spans="3:6" ht="24" customHeight="1" thickBot="1">
      <c r="C52" s="11" t="s">
        <v>19</v>
      </c>
      <c r="D52" s="10">
        <f>SUM(D51:D51)</f>
        <v>100000</v>
      </c>
      <c r="E52" s="10">
        <f>SUM(E51:E51)</f>
        <v>5575</v>
      </c>
      <c r="F52" s="10">
        <f>SUM(F51:F51)</f>
        <v>15242</v>
      </c>
    </row>
    <row r="53" ht="7.5" customHeight="1">
      <c r="D53" s="1"/>
    </row>
    <row r="54" ht="24" customHeight="1">
      <c r="B54" s="9" t="s">
        <v>26</v>
      </c>
    </row>
    <row r="55" spans="3:7" ht="43.5" customHeight="1">
      <c r="C55" s="2" t="s">
        <v>89</v>
      </c>
      <c r="D55">
        <v>1500</v>
      </c>
      <c r="E55" s="35">
        <v>90</v>
      </c>
      <c r="F55">
        <v>500</v>
      </c>
      <c r="G55" s="2" t="s">
        <v>97</v>
      </c>
    </row>
    <row r="56" spans="3:7" ht="24" customHeight="1">
      <c r="C56" s="2" t="s">
        <v>59</v>
      </c>
      <c r="D56">
        <v>1500</v>
      </c>
      <c r="E56" s="35">
        <v>202</v>
      </c>
      <c r="F56">
        <v>600</v>
      </c>
      <c r="G56" s="2" t="s">
        <v>98</v>
      </c>
    </row>
    <row r="57" spans="3:7" ht="24" customHeight="1">
      <c r="C57" s="2" t="s">
        <v>46</v>
      </c>
      <c r="D57">
        <v>3400</v>
      </c>
      <c r="E57" s="35"/>
      <c r="F57" s="35">
        <v>3400</v>
      </c>
      <c r="G57" s="2" t="s">
        <v>99</v>
      </c>
    </row>
    <row r="58" spans="3:7" ht="24" customHeight="1">
      <c r="C58" s="2" t="s">
        <v>40</v>
      </c>
      <c r="D58" s="29">
        <v>1200</v>
      </c>
      <c r="E58" s="35"/>
      <c r="F58" s="38">
        <v>600</v>
      </c>
      <c r="G58" s="2" t="s">
        <v>100</v>
      </c>
    </row>
    <row r="59" spans="2:7" ht="24" customHeight="1">
      <c r="B59" s="28"/>
      <c r="C59" s="48" t="s">
        <v>58</v>
      </c>
      <c r="D59" s="49">
        <v>600</v>
      </c>
      <c r="E59" s="50">
        <v>600</v>
      </c>
      <c r="F59" s="50">
        <v>600</v>
      </c>
      <c r="G59" s="42"/>
    </row>
    <row r="60" spans="2:7" ht="39" customHeight="1">
      <c r="B60" s="28"/>
      <c r="C60" s="48" t="s">
        <v>60</v>
      </c>
      <c r="D60" s="49">
        <v>1</v>
      </c>
      <c r="E60" s="50"/>
      <c r="F60" s="50">
        <v>1</v>
      </c>
      <c r="G60" s="64" t="s">
        <v>84</v>
      </c>
    </row>
    <row r="61" spans="3:5" ht="24" customHeight="1">
      <c r="C61" s="27" t="s">
        <v>12</v>
      </c>
      <c r="D61" s="24"/>
      <c r="E61" s="28"/>
    </row>
    <row r="62" spans="3:7" ht="24" customHeight="1">
      <c r="C62" s="2" t="s">
        <v>13</v>
      </c>
      <c r="D62" s="24">
        <v>750</v>
      </c>
      <c r="F62">
        <v>750</v>
      </c>
      <c r="G62" s="2" t="s">
        <v>85</v>
      </c>
    </row>
    <row r="63" spans="3:7" ht="64.5" customHeight="1">
      <c r="C63" s="27" t="s">
        <v>81</v>
      </c>
      <c r="D63" s="24">
        <v>1</v>
      </c>
      <c r="E63" s="54"/>
      <c r="F63">
        <v>1</v>
      </c>
      <c r="G63" s="2" t="s">
        <v>88</v>
      </c>
    </row>
    <row r="64" spans="3:7" ht="24" customHeight="1">
      <c r="C64" s="27" t="s">
        <v>82</v>
      </c>
      <c r="D64" s="38">
        <v>3000</v>
      </c>
      <c r="E64" s="52"/>
      <c r="F64" s="53">
        <v>3000</v>
      </c>
      <c r="G64" s="64" t="s">
        <v>101</v>
      </c>
    </row>
    <row r="65" spans="3:6" ht="24" customHeight="1">
      <c r="C65" s="11" t="s">
        <v>41</v>
      </c>
      <c r="D65" s="24">
        <f>SUM(D55:D64)</f>
        <v>11952</v>
      </c>
      <c r="E65" s="24">
        <f>SUM(E55:E64)</f>
        <v>892</v>
      </c>
      <c r="F65" s="24">
        <f>SUM(F55:F64)</f>
        <v>9452</v>
      </c>
    </row>
    <row r="66" spans="2:6" ht="7.5" customHeight="1">
      <c r="B66" s="9"/>
      <c r="D66" s="1"/>
      <c r="E66" s="1"/>
      <c r="F66" s="1"/>
    </row>
    <row r="67" ht="24" customHeight="1">
      <c r="B67" s="9" t="s">
        <v>28</v>
      </c>
    </row>
    <row r="68" spans="2:7" ht="36.75" customHeight="1">
      <c r="B68" s="9"/>
      <c r="C68" s="2" t="s">
        <v>4</v>
      </c>
      <c r="D68">
        <v>1</v>
      </c>
      <c r="E68">
        <v>585</v>
      </c>
      <c r="F68">
        <v>1</v>
      </c>
      <c r="G68" s="2" t="s">
        <v>5</v>
      </c>
    </row>
    <row r="69" spans="2:7" ht="36.75" customHeight="1">
      <c r="B69" s="9"/>
      <c r="C69" s="2" t="s">
        <v>71</v>
      </c>
      <c r="D69">
        <v>3000</v>
      </c>
      <c r="F69">
        <v>3000</v>
      </c>
      <c r="G69" s="2" t="s">
        <v>79</v>
      </c>
    </row>
    <row r="70" spans="3:7" ht="24" customHeight="1">
      <c r="C70" s="2" t="s">
        <v>74</v>
      </c>
      <c r="D70">
        <v>26796</v>
      </c>
      <c r="E70">
        <v>26928</v>
      </c>
      <c r="F70" s="22">
        <v>27728</v>
      </c>
      <c r="G70" s="2" t="s">
        <v>102</v>
      </c>
    </row>
    <row r="71" spans="3:7" ht="55.5" customHeight="1" thickBot="1">
      <c r="C71" s="2" t="s">
        <v>29</v>
      </c>
      <c r="D71" s="24">
        <v>4500</v>
      </c>
      <c r="E71">
        <v>2610</v>
      </c>
      <c r="F71" s="63">
        <v>2250</v>
      </c>
      <c r="G71" s="2" t="s">
        <v>110</v>
      </c>
    </row>
    <row r="72" spans="3:6" ht="24" customHeight="1" thickBot="1">
      <c r="C72" s="12" t="s">
        <v>42</v>
      </c>
      <c r="D72" s="10">
        <f>SUM(D68:D71)</f>
        <v>34297</v>
      </c>
      <c r="E72" s="10">
        <f>SUM(E67:E71)</f>
        <v>30123</v>
      </c>
      <c r="F72" s="10">
        <f>SUM(F68:F71)</f>
        <v>32979</v>
      </c>
    </row>
    <row r="73" ht="7.5" customHeight="1">
      <c r="D73" s="1"/>
    </row>
    <row r="74" ht="24" customHeight="1">
      <c r="B74" s="9" t="s">
        <v>27</v>
      </c>
    </row>
    <row r="75" spans="3:6" ht="39" customHeight="1">
      <c r="C75" s="2" t="s">
        <v>80</v>
      </c>
      <c r="D75">
        <v>550</v>
      </c>
      <c r="F75">
        <v>550</v>
      </c>
    </row>
    <row r="76" spans="3:7" ht="39" customHeight="1">
      <c r="C76" s="2" t="s">
        <v>103</v>
      </c>
      <c r="F76">
        <v>1</v>
      </c>
      <c r="G76" s="2" t="s">
        <v>104</v>
      </c>
    </row>
    <row r="77" spans="3:6" ht="24" customHeight="1">
      <c r="C77" s="2" t="s">
        <v>67</v>
      </c>
      <c r="D77">
        <v>1</v>
      </c>
      <c r="F77">
        <v>1</v>
      </c>
    </row>
    <row r="78" spans="3:6" ht="24" customHeight="1">
      <c r="C78" s="2" t="s">
        <v>30</v>
      </c>
      <c r="D78">
        <v>1750</v>
      </c>
      <c r="E78">
        <v>-20</v>
      </c>
      <c r="F78">
        <v>1750</v>
      </c>
    </row>
    <row r="79" spans="3:7" ht="24" customHeight="1">
      <c r="C79" s="2" t="s">
        <v>31</v>
      </c>
      <c r="D79">
        <v>410</v>
      </c>
      <c r="F79">
        <v>410</v>
      </c>
      <c r="G79" s="60"/>
    </row>
    <row r="80" spans="3:4" ht="24" customHeight="1">
      <c r="C80" s="2" t="s">
        <v>77</v>
      </c>
      <c r="D80" t="s">
        <v>6</v>
      </c>
    </row>
    <row r="81" spans="3:6" ht="24" customHeight="1">
      <c r="C81" s="2" t="s">
        <v>66</v>
      </c>
      <c r="D81">
        <v>300</v>
      </c>
      <c r="E81" s="25">
        <v>117</v>
      </c>
      <c r="F81">
        <v>300</v>
      </c>
    </row>
    <row r="82" spans="3:7" ht="24" customHeight="1">
      <c r="C82" s="2" t="s">
        <v>14</v>
      </c>
      <c r="D82">
        <v>625</v>
      </c>
      <c r="E82">
        <v>178</v>
      </c>
      <c r="F82" s="35">
        <v>625</v>
      </c>
      <c r="G82" s="2" t="s">
        <v>86</v>
      </c>
    </row>
    <row r="83" spans="3:7" ht="45" customHeight="1" thickBot="1">
      <c r="C83" s="2" t="s">
        <v>75</v>
      </c>
      <c r="D83">
        <v>1320</v>
      </c>
      <c r="E83" s="24">
        <v>400</v>
      </c>
      <c r="F83" s="22">
        <v>0</v>
      </c>
      <c r="G83" s="42" t="s">
        <v>105</v>
      </c>
    </row>
    <row r="84" spans="3:6" ht="24" customHeight="1" thickBot="1">
      <c r="C84" s="11" t="s">
        <v>49</v>
      </c>
      <c r="D84" s="10">
        <f>SUM(D75:D83)</f>
        <v>4956</v>
      </c>
      <c r="E84" s="10">
        <f>SUM(E75:E83)</f>
        <v>675</v>
      </c>
      <c r="F84" s="10">
        <f>SUM(F75:F83)</f>
        <v>3637</v>
      </c>
    </row>
    <row r="85" spans="3:6" ht="24" customHeight="1">
      <c r="C85" s="11"/>
      <c r="D85" s="30"/>
      <c r="E85" s="1"/>
      <c r="F85" s="33"/>
    </row>
    <row r="86" spans="3:7" ht="24" customHeight="1">
      <c r="C86" s="27" t="s">
        <v>69</v>
      </c>
      <c r="D86" s="24"/>
      <c r="E86" s="31"/>
      <c r="F86" s="24"/>
      <c r="G86" s="42"/>
    </row>
    <row r="87" spans="3:7" ht="24" customHeight="1">
      <c r="C87" s="27" t="s">
        <v>8</v>
      </c>
      <c r="D87" s="24"/>
      <c r="E87" s="32"/>
      <c r="F87" s="24"/>
      <c r="G87" s="42"/>
    </row>
    <row r="88" spans="3:7" ht="24" customHeight="1">
      <c r="C88" s="27" t="s">
        <v>72</v>
      </c>
      <c r="D88" s="24"/>
      <c r="E88" s="57"/>
      <c r="F88" s="24"/>
      <c r="G88" s="42"/>
    </row>
    <row r="89" spans="3:7" ht="24" customHeight="1">
      <c r="C89" s="27" t="s">
        <v>73</v>
      </c>
      <c r="D89" s="24"/>
      <c r="E89" s="57"/>
      <c r="F89" s="24"/>
      <c r="G89" s="42"/>
    </row>
    <row r="90" spans="3:6" ht="24" customHeight="1" thickBot="1">
      <c r="C90" s="2" t="s">
        <v>43</v>
      </c>
      <c r="D90" s="26">
        <v>13</v>
      </c>
      <c r="E90" s="8"/>
      <c r="F90" s="23"/>
    </row>
    <row r="91" spans="3:6" ht="24" customHeight="1">
      <c r="C91" s="12" t="s">
        <v>50</v>
      </c>
      <c r="D91" s="1">
        <f>D30+D48+D52+D65+D72+D84+D86+D87+D90</f>
        <v>205376</v>
      </c>
      <c r="E91" s="1">
        <f>E30+E48+E52+E65+E72+E84+E86+E87+E88+E89+E90</f>
        <v>81596</v>
      </c>
      <c r="F91" s="1">
        <f>F30+F48+F52+F65+F72+F84+F86+F90</f>
        <v>115881</v>
      </c>
    </row>
    <row r="93" spans="3:6" ht="24" customHeight="1" thickBot="1">
      <c r="C93" s="3" t="s">
        <v>65</v>
      </c>
      <c r="D93" s="13">
        <f>D20-D91</f>
        <v>0</v>
      </c>
      <c r="E93" s="13">
        <f>E20-E91</f>
        <v>-17871</v>
      </c>
      <c r="F93" s="13">
        <f>F20-F91</f>
        <v>0</v>
      </c>
    </row>
    <row r="94" spans="1:6" ht="10.5" customHeight="1" thickTop="1">
      <c r="A94" s="16"/>
      <c r="B94" s="16"/>
      <c r="C94" s="19"/>
      <c r="D94" s="20"/>
      <c r="E94" s="16"/>
      <c r="F94" s="16"/>
    </row>
    <row r="95" spans="3:4" ht="24" customHeight="1">
      <c r="C95" s="2" t="s">
        <v>63</v>
      </c>
      <c r="D95" s="33"/>
    </row>
    <row r="96" spans="3:4" ht="24" customHeight="1">
      <c r="C96" s="2" t="s">
        <v>64</v>
      </c>
      <c r="D96" s="24"/>
    </row>
    <row r="97" spans="4:5" ht="24" customHeight="1" thickBot="1">
      <c r="D97" s="1"/>
      <c r="E97" s="56"/>
    </row>
    <row r="98" spans="1:6" ht="48" customHeight="1" thickTop="1">
      <c r="A98" s="15"/>
      <c r="B98" s="15"/>
      <c r="C98" s="14" t="s">
        <v>23</v>
      </c>
      <c r="D98" s="58">
        <f>D9-D51</f>
        <v>20000</v>
      </c>
      <c r="E98" s="1">
        <f>E9-E52</f>
        <v>-5355</v>
      </c>
      <c r="F98" s="15">
        <f>F9-F51</f>
        <v>14883</v>
      </c>
    </row>
  </sheetData>
  <sheetProtection/>
  <printOptions gridLines="1"/>
  <pageMargins left="0.5" right="0.5" top="0.75" bottom="0.4" header="0.5" footer="0.5"/>
  <pageSetup fitToHeight="1" fitToWidth="1" horizontalDpi="600" verticalDpi="600" orientation="portrait" scale="23"/>
  <headerFooter alignWithMargins="0">
    <oddHeader>&amp;L&amp;K000000OLA  Budget 2020-21&amp;R&amp;K000000Draft  08/26/20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Aletha Bonebrake</dc:creator>
  <cp:keywords/>
  <dc:description/>
  <cp:lastModifiedBy>Shirley Roberts</cp:lastModifiedBy>
  <cp:lastPrinted>2020-08-26T22:27:25Z</cp:lastPrinted>
  <dcterms:created xsi:type="dcterms:W3CDTF">2006-09-23T22:38:58Z</dcterms:created>
  <dcterms:modified xsi:type="dcterms:W3CDTF">2020-09-26T20:46:56Z</dcterms:modified>
  <cp:category/>
  <cp:version/>
  <cp:contentType/>
  <cp:contentStatus/>
</cp:coreProperties>
</file>