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checkCompatibility="1" autoCompressPictures="0"/>
  <bookViews>
    <workbookView xWindow="0" yWindow="0" windowWidth="25600" windowHeight="15540"/>
  </bookViews>
  <sheets>
    <sheet name="Expenses" sheetId="1" r:id="rId1"/>
    <sheet name="Income" sheetId="2" r:id="rId2"/>
    <sheet name="Meals_(exp)" sheetId="3" r:id="rId3"/>
    <sheet name="Profit_-_Loss_Summary" sheetId="4" r:id="rId4"/>
  </sheets>
  <definedNames>
    <definedName name="_xlnm.Print_Area" localSheetId="0">Expenses!$A$1:$G$32</definedName>
    <definedName name="_xlnm.Print_Area" localSheetId="1">Income!$A$4:$G$49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8" i="2" l="1"/>
  <c r="F39" i="2"/>
  <c r="F40" i="2"/>
  <c r="F41" i="2"/>
  <c r="F42" i="2"/>
  <c r="F43" i="2"/>
  <c r="F44" i="2"/>
  <c r="F45" i="2"/>
  <c r="F46" i="2"/>
  <c r="F47" i="2"/>
  <c r="F48" i="2"/>
  <c r="F37" i="2"/>
  <c r="F49" i="2"/>
  <c r="F33" i="2"/>
  <c r="F22" i="2"/>
  <c r="F23" i="2"/>
  <c r="F24" i="2"/>
  <c r="F21" i="2"/>
  <c r="F9" i="2"/>
  <c r="F10" i="2"/>
  <c r="F11" i="2"/>
  <c r="F12" i="2"/>
  <c r="F13" i="2"/>
  <c r="F14" i="2"/>
  <c r="F15" i="2"/>
  <c r="F16" i="2"/>
  <c r="F8" i="2"/>
  <c r="F28" i="1"/>
  <c r="F20" i="1"/>
  <c r="B23" i="1"/>
  <c r="B13" i="1"/>
  <c r="B31" i="1"/>
  <c r="B32" i="1"/>
  <c r="F17" i="2"/>
  <c r="F25" i="2"/>
  <c r="F4" i="2"/>
  <c r="F4" i="1"/>
</calcChain>
</file>

<file path=xl/comments1.xml><?xml version="1.0" encoding="utf-8"?>
<comments xmlns="http://schemas.openxmlformats.org/spreadsheetml/2006/main">
  <authors>
    <author>Liisa Sjoblom</author>
    <author>Steve Silver</author>
  </authors>
  <commentList>
    <comment ref="D38" authorId="0">
      <text>
        <r>
          <rPr>
            <b/>
            <sz val="9"/>
            <color indexed="81"/>
            <rFont val="Tahoma"/>
            <family val="2"/>
          </rPr>
          <t>Liisa Sjoblom:</t>
        </r>
        <r>
          <rPr>
            <sz val="9"/>
            <color indexed="81"/>
            <rFont val="Tahoma"/>
            <family val="2"/>
          </rPr>
          <t xml:space="preserve">
Add 19% gratuity and 5% Memberclicks</t>
        </r>
      </text>
    </comment>
    <comment ref="D39" authorId="1">
      <text>
        <r>
          <rPr>
            <sz val="10"/>
            <color rgb="FF000000"/>
            <rFont val="Arial"/>
            <family val="2"/>
          </rPr>
          <t>Add 19% gratuity and 5% Memberclicks</t>
        </r>
      </text>
    </comment>
    <comment ref="D40" authorId="1">
      <text>
        <r>
          <rPr>
            <sz val="9"/>
            <color rgb="FF000000"/>
            <rFont val="Tahoma"/>
            <family val="2"/>
          </rPr>
          <t>Add 19% gratuity and 5% Memberclicks</t>
        </r>
      </text>
    </comment>
    <comment ref="D41" authorId="1">
      <text>
        <r>
          <rPr>
            <sz val="9"/>
            <color rgb="FF000000"/>
            <rFont val="Tahoma"/>
            <family val="2"/>
          </rPr>
          <t>Add 19% gratuity and 5% Memberclicks</t>
        </r>
      </text>
    </comment>
    <comment ref="D42" authorId="1">
      <text>
        <r>
          <rPr>
            <sz val="9"/>
            <color rgb="FF000000"/>
            <rFont val="Tahoma"/>
            <family val="2"/>
          </rPr>
          <t>Add 19% gratuity and 5% Memberclicks</t>
        </r>
      </text>
    </comment>
  </commentList>
</comments>
</file>

<file path=xl/comments2.xml><?xml version="1.0" encoding="utf-8"?>
<comments xmlns="http://schemas.openxmlformats.org/spreadsheetml/2006/main">
  <authors>
    <author>Steve Silver</author>
    <author>Robin Beerbower</author>
  </authors>
  <commentList>
    <comment ref="G2" authorId="0">
      <text>
        <r>
          <rPr>
            <sz val="10"/>
            <color rgb="FF000000"/>
            <rFont val="Arial"/>
            <family val="2"/>
          </rPr>
          <t>Eugene Hilton 22% administrative fees</t>
        </r>
      </text>
    </comment>
    <comment ref="I2" authorId="0">
      <text>
        <r>
          <rPr>
            <b/>
            <sz val="9"/>
            <color rgb="FF000000"/>
            <rFont val="Tahoma"/>
            <family val="2"/>
          </rPr>
          <t>Steve Silver:</t>
        </r>
        <r>
          <rPr>
            <sz val="9"/>
            <color rgb="FF000000"/>
            <rFont val="Tahoma"/>
            <family val="2"/>
          </rPr>
          <t xml:space="preserve">
this is included in the memberclicks line item under expenses</t>
        </r>
      </text>
    </comment>
    <comment ref="E5" authorId="1">
      <text>
        <r>
          <rPr>
            <b/>
            <sz val="10"/>
            <color rgb="FF000000"/>
            <rFont val="Tahoma"/>
            <family val="2"/>
          </rPr>
          <t>Robin Beerbower:</t>
        </r>
        <r>
          <rPr>
            <sz val="10"/>
            <color rgb="FF000000"/>
            <rFont val="Tahoma"/>
            <family val="2"/>
          </rPr>
          <t xml:space="preserve">
Reduce to at least 4 dozen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E6" authorId="1">
      <text>
        <r>
          <rPr>
            <b/>
            <sz val="10"/>
            <color rgb="FF000000"/>
            <rFont val="Tahoma"/>
            <family val="2"/>
          </rPr>
          <t>Robin Beerbower:</t>
        </r>
        <r>
          <rPr>
            <sz val="10"/>
            <color rgb="FF000000"/>
            <rFont val="Tahoma"/>
            <family val="2"/>
          </rPr>
          <t xml:space="preserve">
Reduce to 6 dozen</t>
        </r>
      </text>
    </comment>
    <comment ref="E7" authorId="1">
      <text>
        <r>
          <rPr>
            <b/>
            <sz val="10"/>
            <color rgb="FF000000"/>
            <rFont val="Tahoma"/>
            <family val="2"/>
          </rPr>
          <t>Robin Beerbower:</t>
        </r>
        <r>
          <rPr>
            <sz val="10"/>
            <color rgb="FF000000"/>
            <rFont val="Tahoma"/>
            <family val="2"/>
          </rPr>
          <t xml:space="preserve">
Reduce to 1 bowl</t>
        </r>
      </text>
    </comment>
    <comment ref="B12" authorId="1">
      <text>
        <r>
          <rPr>
            <b/>
            <sz val="10"/>
            <color rgb="FF000000"/>
            <rFont val="Tahoma"/>
            <family val="2"/>
          </rPr>
          <t>Robin Beerbower:</t>
        </r>
        <r>
          <rPr>
            <sz val="10"/>
            <color rgb="FF000000"/>
            <rFont val="Tahoma"/>
            <family val="2"/>
          </rPr>
          <t xml:space="preserve">
salads (pasta &amp; green), sandwich makings, desserts</t>
        </r>
      </text>
    </comment>
    <comment ref="B22" authorId="1">
      <text>
        <r>
          <rPr>
            <b/>
            <sz val="10"/>
            <color rgb="FF000000"/>
            <rFont val="Tahoma"/>
            <family val="2"/>
          </rPr>
          <t>Robin Beerbower:</t>
        </r>
        <r>
          <rPr>
            <sz val="10"/>
            <color rgb="FF000000"/>
            <rFont val="Tahoma"/>
            <family val="2"/>
          </rPr>
          <t xml:space="preserve">
All steaks served medium rare.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B24" authorId="1">
      <text>
        <r>
          <rPr>
            <b/>
            <sz val="10"/>
            <color rgb="FF000000"/>
            <rFont val="Tahoma"/>
            <family val="2"/>
          </rPr>
          <t>Robin Beerbower:</t>
        </r>
        <r>
          <rPr>
            <sz val="10"/>
            <color rgb="FF000000"/>
            <rFont val="Tahoma"/>
            <family val="2"/>
          </rPr>
          <t xml:space="preserve">
Quinoa instead of potatoes</t>
        </r>
      </text>
    </comment>
    <comment ref="I32" authorId="0">
      <text>
        <r>
          <rPr>
            <b/>
            <sz val="9"/>
            <color rgb="FF000000"/>
            <rFont val="Tahoma"/>
            <family val="2"/>
          </rPr>
          <t>Steve Silver:</t>
        </r>
        <r>
          <rPr>
            <sz val="9"/>
            <color rgb="FF000000"/>
            <rFont val="Tahoma"/>
            <family val="2"/>
          </rPr>
          <t xml:space="preserve">
included memerblicks line item under expenses</t>
        </r>
      </text>
    </comment>
    <comment ref="B42" authorId="1">
      <text>
        <r>
          <rPr>
            <b/>
            <sz val="10"/>
            <color rgb="FF000000"/>
            <rFont val="Tahoma"/>
            <family val="2"/>
          </rPr>
          <t>Robin Beerbower:</t>
        </r>
        <r>
          <rPr>
            <sz val="10"/>
            <color rgb="FF000000"/>
            <rFont val="Tahoma"/>
            <family val="2"/>
          </rPr>
          <t xml:space="preserve">
Will ask for cheese on side.</t>
        </r>
      </text>
    </comment>
    <comment ref="B44" authorId="1">
      <text>
        <r>
          <rPr>
            <b/>
            <sz val="10"/>
            <color rgb="FF000000"/>
            <rFont val="Tahoma"/>
            <family val="2"/>
          </rPr>
          <t>Robin Beerbower:</t>
        </r>
        <r>
          <rPr>
            <sz val="10"/>
            <color rgb="FF000000"/>
            <rFont val="Tahoma"/>
            <family val="2"/>
          </rPr>
          <t xml:space="preserve">
Asked for spinach ravioli; </t>
        </r>
      </text>
    </comment>
    <comment ref="C58" authorId="0">
      <text>
        <r>
          <rPr>
            <sz val="10"/>
            <color rgb="FF000000"/>
            <rFont val="Arial"/>
            <family val="2"/>
          </rPr>
          <t>Estimate</t>
        </r>
      </text>
    </comment>
    <comment ref="I70" authorId="0">
      <text>
        <r>
          <rPr>
            <b/>
            <sz val="9"/>
            <color rgb="FF000000"/>
            <rFont val="Tahoma"/>
            <family val="2"/>
          </rPr>
          <t>Steve Silver:</t>
        </r>
        <r>
          <rPr>
            <sz val="9"/>
            <color rgb="FF000000"/>
            <rFont val="Tahoma"/>
            <family val="2"/>
          </rPr>
          <t xml:space="preserve">
included in memberclicks line item in expenses</t>
        </r>
      </text>
    </comment>
    <comment ref="B90" authorId="1">
      <text>
        <r>
          <rPr>
            <b/>
            <sz val="10"/>
            <color rgb="FF000000"/>
            <rFont val="Tahoma"/>
            <family val="2"/>
          </rPr>
          <t>Robin Beerbower:</t>
        </r>
        <r>
          <rPr>
            <sz val="10"/>
            <color rgb="FF000000"/>
            <rFont val="Tahoma"/>
            <family val="2"/>
          </rPr>
          <t xml:space="preserve">
Quinoa instead of potatoes</t>
        </r>
        <r>
          <rPr>
            <sz val="10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<sst xmlns="http://schemas.openxmlformats.org/spreadsheetml/2006/main" count="260" uniqueCount="151">
  <si>
    <t>Event Budget for 2015 OLA Conference</t>
  </si>
  <si>
    <t>Expenses</t>
  </si>
  <si>
    <t>Estimated</t>
  </si>
  <si>
    <t>Actual</t>
  </si>
  <si>
    <t>Total Expenses</t>
  </si>
  <si>
    <t>Site</t>
  </si>
  <si>
    <t>Meals</t>
  </si>
  <si>
    <t>Tradeshow fees inc. signage</t>
  </si>
  <si>
    <t>Preconference Lunch</t>
  </si>
  <si>
    <t>Vendor snacks and supplies</t>
  </si>
  <si>
    <t>Wednesday Breaks</t>
  </si>
  <si>
    <t>Technology</t>
  </si>
  <si>
    <t>OYAN Reception</t>
  </si>
  <si>
    <t>Note: Expenses in bold should be fully recovered from the meal price paid.</t>
  </si>
  <si>
    <t>Unit Tables</t>
  </si>
  <si>
    <t>PLD Dinner</t>
  </si>
  <si>
    <t xml:space="preserve">Hotel &amp; Conf. Center Deposits </t>
  </si>
  <si>
    <t>Thursday Breaks</t>
  </si>
  <si>
    <t>Totals</t>
  </si>
  <si>
    <t>Thursday Lunch</t>
  </si>
  <si>
    <t>All Conference Reception</t>
  </si>
  <si>
    <t>OCLC Breakfast - no Memberclicks</t>
  </si>
  <si>
    <t>Lampman Breakfast</t>
  </si>
  <si>
    <t>Friday Break</t>
  </si>
  <si>
    <t>Friday Lunch</t>
  </si>
  <si>
    <t>Administrative Costs</t>
  </si>
  <si>
    <t>Memberclicks fee</t>
  </si>
  <si>
    <t>Speakers (Keynote and Banquet)</t>
  </si>
  <si>
    <t>Board Meeting Technology</t>
  </si>
  <si>
    <t>Honoraria</t>
  </si>
  <si>
    <t>ADA Fees</t>
  </si>
  <si>
    <t>Travel</t>
  </si>
  <si>
    <t>Hotel</t>
  </si>
  <si>
    <t>Shuttle Bus</t>
  </si>
  <si>
    <t>Registration Supplies</t>
  </si>
  <si>
    <t>Thank You Gifts</t>
  </si>
  <si>
    <t>Payout for (preconferences)</t>
  </si>
  <si>
    <t>Total income</t>
  </si>
  <si>
    <t>Total expenses</t>
  </si>
  <si>
    <t>Total profit (or loss)</t>
  </si>
  <si>
    <t>Income</t>
  </si>
  <si>
    <t>Conference Registrations</t>
  </si>
  <si>
    <t>OLA Members - Full Conference - Early @</t>
  </si>
  <si>
    <t>OLA Members - Full Conference - Regular @</t>
  </si>
  <si>
    <t>OLA Members - One Day @</t>
  </si>
  <si>
    <t>Non-Members - Full Conference - Early @</t>
  </si>
  <si>
    <t>Non-Members - Full Conference - Regular @</t>
  </si>
  <si>
    <t>Non-Members - One Day @</t>
  </si>
  <si>
    <t>Other* - Full Conference - Early @</t>
  </si>
  <si>
    <t>Other* - Full Conference - Regular @</t>
  </si>
  <si>
    <t>Other* - One Day @</t>
  </si>
  <si>
    <t>TOTAL REGISTRATION</t>
  </si>
  <si>
    <t>*Trustee, Friend, Student, Unemployed, Conference Committee</t>
  </si>
  <si>
    <t>Pre-Conferences (not including profit disbursed to sponsoring groups)</t>
  </si>
  <si>
    <t>Full-day Conference fee per registrant @</t>
  </si>
  <si>
    <t>Full-day Meal &amp; equipment fee per registrant @</t>
  </si>
  <si>
    <t>Half-day Conference fee per registrant @</t>
  </si>
  <si>
    <t>Half-day Break &amp; equipment fee per registrant @</t>
  </si>
  <si>
    <t>Exhibitor/Vendor Registration</t>
  </si>
  <si>
    <t>Corporate Booths @</t>
  </si>
  <si>
    <t>Non-Commercial Booths @</t>
  </si>
  <si>
    <t>Non-Commercial Tables @</t>
  </si>
  <si>
    <t>Meals, Sponsorships, Other</t>
  </si>
  <si>
    <t>OYAN Reception (direct repayment) @</t>
  </si>
  <si>
    <t>PLD Banquet @</t>
  </si>
  <si>
    <t>Lampman Award Breakfast @</t>
  </si>
  <si>
    <t>Wednesday Meals @</t>
  </si>
  <si>
    <t>Thursday/Friday Meals @</t>
  </si>
  <si>
    <t>Program/Flyer Advertising Full Page@</t>
  </si>
  <si>
    <t>Program/Flyer Advertising Half Page @</t>
  </si>
  <si>
    <t>Pre-Conference Income to be disbursed</t>
  </si>
  <si>
    <t>WEDNESDAY</t>
  </si>
  <si>
    <t>COST</t>
  </si>
  <si>
    <t>REVENUE</t>
  </si>
  <si>
    <t>Notes</t>
  </si>
  <si>
    <t>Cost per</t>
  </si>
  <si>
    <t>Measure</t>
  </si>
  <si>
    <t>UnitCount</t>
  </si>
  <si>
    <t>Cost</t>
  </si>
  <si>
    <t>Gratuity</t>
  </si>
  <si>
    <t>SubTotal</t>
  </si>
  <si>
    <t>OLA Fee</t>
  </si>
  <si>
    <t>TOTAL</t>
  </si>
  <si>
    <t>WEDNESDAY.  estimate 175 attendees</t>
  </si>
  <si>
    <t>AM BREAK 10:00 - 10:30 AM</t>
  </si>
  <si>
    <t>$    for 1/2-day attendees;       $     for full-day attendees (includes breaks/lunch/OLA fee);  Lunch ala carte = $</t>
  </si>
  <si>
    <t>Bagels</t>
  </si>
  <si>
    <t>per dozen</t>
  </si>
  <si>
    <t>Pastries</t>
  </si>
  <si>
    <t>Fruit salad (1 bowl=20-25 servings)</t>
  </si>
  <si>
    <t>per bowl</t>
  </si>
  <si>
    <t>Coffee &amp; tea</t>
  </si>
  <si>
    <t>per gallon</t>
  </si>
  <si>
    <t>SUBTOTAL</t>
  </si>
  <si>
    <t>LUNCH</t>
  </si>
  <si>
    <t>Deli sandwich buffet</t>
  </si>
  <si>
    <t>per lunch</t>
  </si>
  <si>
    <t>PM BREAK 3:00 - 3:30 PM</t>
  </si>
  <si>
    <t>Cookies &amp; Rice Krispie Treats</t>
  </si>
  <si>
    <t>Soft drinks</t>
  </si>
  <si>
    <t>consumption</t>
  </si>
  <si>
    <t>Note: Purchased 1 gal of coffee for vendors which we heard was appreciated but not sure it was all used</t>
  </si>
  <si>
    <t>per meal</t>
  </si>
  <si>
    <t>WEDNESDAY TOTAL</t>
  </si>
  <si>
    <t>THURSDAY</t>
  </si>
  <si>
    <t>Count</t>
  </si>
  <si>
    <t>THURSDAY.  Estimate 400 attendees</t>
  </si>
  <si>
    <t>AM BREAK</t>
  </si>
  <si>
    <t>Scones &amp; croissants</t>
  </si>
  <si>
    <t>PM BREAK</t>
  </si>
  <si>
    <t>Cookies &amp; rice krispie bars</t>
  </si>
  <si>
    <t>ALL-CONFERENCE RECEPTION</t>
  </si>
  <si>
    <t>antipasto display</t>
  </si>
  <si>
    <t>per person</t>
  </si>
  <si>
    <t>n/a</t>
  </si>
  <si>
    <t>Oregon cheese display</t>
  </si>
  <si>
    <t>season vegetable crudites</t>
  </si>
  <si>
    <t>Coffee &amp; tea (eliminated w/ no complaints)</t>
  </si>
  <si>
    <t>Bar</t>
  </si>
  <si>
    <t>hosted drinks</t>
  </si>
  <si>
    <t>varies</t>
  </si>
  <si>
    <t>person</t>
  </si>
  <si>
    <t>ALL-CONFERENCE BANQUET</t>
  </si>
  <si>
    <t> (15)</t>
  </si>
  <si>
    <t>THURSDAY TOTAL</t>
  </si>
  <si>
    <t>FRIDAY</t>
  </si>
  <si>
    <t>LAMPMAN AWARD BREAKFAST</t>
  </si>
  <si>
    <t>Willamette River Buffet</t>
  </si>
  <si>
    <t>OCLC BREAKFAST</t>
  </si>
  <si>
    <t>Santiam River Continental</t>
  </si>
  <si>
    <t>OCLC paid</t>
  </si>
  <si>
    <t xml:space="preserve"> Requested by OCLC: 40 Breakfast sandwiches</t>
  </si>
  <si>
    <t>each</t>
  </si>
  <si>
    <t>SCC directly</t>
  </si>
  <si>
    <t>Lunch ala carte = $</t>
  </si>
  <si>
    <t>LUNCH (bread, chocolate fudge cake &amp; NY cheesecake)</t>
  </si>
  <si>
    <t>SCC Chef Salad w/ choice of dressings</t>
  </si>
  <si>
    <t>Portabella Marsala w/ cheese on side or on table</t>
  </si>
  <si>
    <t>Focaccia Wedge w/ green salad instead of pasta</t>
  </si>
  <si>
    <t>FRIDAY TOTAL</t>
  </si>
  <si>
    <t xml:space="preserve">Additional notes: Emporia Reception ordered a hosted bar, 1 bowl of torilla chips ($50/bowl), 1 bowl pretzels ($25/bowl), 1 bowl of nuts ($30/bowl). </t>
  </si>
  <si>
    <t>Profit - Loss Summary</t>
  </si>
  <si>
    <t>Event Budget for 2016 OLA Conference</t>
  </si>
  <si>
    <t>pre-paid</t>
  </si>
  <si>
    <t>Printed Program</t>
  </si>
  <si>
    <t>Corporate Tables @</t>
  </si>
  <si>
    <t>Gold Sponsor @</t>
  </si>
  <si>
    <t>Platinum Sponsor @</t>
  </si>
  <si>
    <t>Silver Sponsor @</t>
  </si>
  <si>
    <t>President's Party</t>
  </si>
  <si>
    <t>President's Party @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</si>
</sst>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&quot;$&quot;#,##0.00&quot; &quot;;&quot; &quot;&quot;$&quot;&quot;(&quot;#,##0.00&quot;)&quot;;&quot; &quot;&quot;$&quot;&quot;-&quot;00&quot; &quot;;&quot; &quot;@&quot; &quot;"/>
    <numFmt numFmtId="165" formatCode="&quot;$&quot;#,##0.00"/>
    <numFmt numFmtId="166" formatCode="&quot;$&quot;#,##0.00&quot; &quot;;[Red]&quot;(&quot;&quot;$&quot;#,##0.00&quot;)&quot;"/>
    <numFmt numFmtId="167" formatCode="&quot;$&quot;#,##0"/>
  </numFmts>
  <fonts count="29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rgb="FFFFFFFF"/>
      <name val="Tahoma"/>
      <family val="2"/>
    </font>
    <font>
      <sz val="10"/>
      <color rgb="FF000000"/>
      <name val="Tahoma"/>
      <family val="2"/>
    </font>
    <font>
      <b/>
      <sz val="16"/>
      <color rgb="FF7795CB"/>
      <name val="Tahoma"/>
      <family val="2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9"/>
      <color rgb="FFFFFFFF"/>
      <name val="Tahoma"/>
      <family val="2"/>
    </font>
    <font>
      <b/>
      <sz val="9"/>
      <color rgb="FF000000"/>
      <name val="Tahoma"/>
      <family val="2"/>
    </font>
    <font>
      <sz val="9"/>
      <color rgb="FFFFFFFF"/>
      <name val="Tahoma"/>
      <family val="2"/>
    </font>
    <font>
      <sz val="9"/>
      <color rgb="FF000000"/>
      <name val="Tahoma"/>
      <family val="2"/>
    </font>
    <font>
      <b/>
      <sz val="12"/>
      <color rgb="FFFFFFFF"/>
      <name val="Tahoma"/>
      <family val="2"/>
    </font>
    <font>
      <sz val="11"/>
      <color rgb="FF000000"/>
      <name val="Tahoma"/>
      <family val="2"/>
    </font>
    <font>
      <b/>
      <i/>
      <sz val="10"/>
      <color rgb="FF000000"/>
      <name val="Tahoma"/>
      <family val="2"/>
    </font>
    <font>
      <sz val="10"/>
      <color rgb="FF7795CB"/>
      <name val="Tahoma"/>
      <family val="2"/>
    </font>
    <font>
      <b/>
      <sz val="12"/>
      <color rgb="FF7795CB"/>
      <name val="Tahoma"/>
      <family val="2"/>
    </font>
    <font>
      <b/>
      <sz val="10"/>
      <color rgb="FF7795CB"/>
      <name val="Tahoma"/>
      <family val="2"/>
    </font>
    <font>
      <sz val="7"/>
      <color rgb="FF000000"/>
      <name val="Tahoma"/>
      <family val="2"/>
    </font>
    <font>
      <u/>
      <sz val="10"/>
      <color rgb="FF000000"/>
      <name val="Tahoma"/>
      <family val="2"/>
    </font>
    <font>
      <u/>
      <sz val="9"/>
      <color rgb="FF000000"/>
      <name val="Tahoma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4"/>
      <color rgb="FF7795CB"/>
      <name val="Tahoma"/>
      <family val="2"/>
    </font>
    <font>
      <b/>
      <sz val="16"/>
      <color rgb="FF000000"/>
      <name val="Tahoma"/>
      <family val="2"/>
    </font>
    <font>
      <sz val="12"/>
      <color rgb="FF000000"/>
      <name val="Tahoma"/>
      <family val="2"/>
    </font>
    <font>
      <b/>
      <sz val="10"/>
      <color rgb="FFFFFFFF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7795CB"/>
        <bgColor rgb="FF7795CB"/>
      </patternFill>
    </fill>
    <fill>
      <patternFill patternType="solid">
        <fgColor rgb="FFEAEAEA"/>
        <bgColor rgb="FFEAEAEA"/>
      </patternFill>
    </fill>
    <fill>
      <patternFill patternType="solid">
        <fgColor rgb="FFFFFF00"/>
        <bgColor rgb="FFFFFF00"/>
      </patternFill>
    </fill>
    <fill>
      <patternFill patternType="solid">
        <fgColor rgb="FFCCFFCC"/>
        <bgColor rgb="FFCCFFCC"/>
      </patternFill>
    </fill>
    <fill>
      <patternFill patternType="solid">
        <fgColor rgb="FF92D050"/>
        <bgColor rgb="FF92D050"/>
      </patternFill>
    </fill>
    <fill>
      <patternFill patternType="solid">
        <fgColor rgb="FF8DB4E2"/>
        <bgColor rgb="FF8DB4E2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</fills>
  <borders count="52">
    <border>
      <left/>
      <right/>
      <top/>
      <bottom/>
      <diagonal/>
    </border>
    <border>
      <left/>
      <right/>
      <top/>
      <bottom style="double">
        <color rgb="FF7795CB"/>
      </bottom>
      <diagonal/>
    </border>
    <border>
      <left/>
      <right/>
      <top style="medium">
        <color rgb="FF7795CB"/>
      </top>
      <bottom style="thin">
        <color rgb="FF7795CB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7795CB"/>
      </top>
      <bottom/>
      <diagonal/>
    </border>
    <border>
      <left style="thin">
        <color rgb="FF7795CB"/>
      </left>
      <right/>
      <top style="medium">
        <color rgb="FF7795CB"/>
      </top>
      <bottom style="thin">
        <color rgb="FF7795CB"/>
      </bottom>
      <diagonal/>
    </border>
    <border>
      <left/>
      <right style="thin">
        <color rgb="FF7795CB"/>
      </right>
      <top style="medium">
        <color rgb="FF7795CB"/>
      </top>
      <bottom style="thin">
        <color rgb="FF7795CB"/>
      </bottom>
      <diagonal/>
    </border>
    <border>
      <left style="thin">
        <color rgb="FF7795CB"/>
      </left>
      <right/>
      <top/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7795CB"/>
      </left>
      <right style="thin">
        <color rgb="FFFF0000"/>
      </right>
      <top style="thin">
        <color rgb="FF7795CB"/>
      </top>
      <bottom/>
      <diagonal/>
    </border>
    <border>
      <left style="thin">
        <color rgb="FF3366FF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7795CB"/>
      </left>
      <right style="thin">
        <color rgb="FFFF0000"/>
      </right>
      <top/>
      <bottom/>
      <diagonal/>
    </border>
    <border>
      <left style="thin">
        <color rgb="FF7795CB"/>
      </left>
      <right/>
      <top style="thin">
        <color rgb="FF7795CB"/>
      </top>
      <bottom style="thin">
        <color rgb="FF7795CB"/>
      </bottom>
      <diagonal/>
    </border>
    <border>
      <left/>
      <right/>
      <top/>
      <bottom style="thin">
        <color rgb="FF7795CB"/>
      </bottom>
      <diagonal/>
    </border>
    <border>
      <left style="thin">
        <color rgb="FF7795CB"/>
      </left>
      <right style="thin">
        <color rgb="FF7795CB"/>
      </right>
      <top style="thin">
        <color rgb="FFFF0000"/>
      </top>
      <bottom style="thin">
        <color rgb="FF7795CB"/>
      </bottom>
      <diagonal/>
    </border>
    <border>
      <left style="thin">
        <color rgb="FF3366FF"/>
      </left>
      <right style="thin">
        <color rgb="FFFF0000"/>
      </right>
      <top/>
      <bottom style="thin">
        <color rgb="FF7795CB"/>
      </bottom>
      <diagonal/>
    </border>
    <border>
      <left style="thin">
        <color rgb="FF7795CB"/>
      </left>
      <right style="thin">
        <color rgb="FF7795CB"/>
      </right>
      <top style="thin">
        <color rgb="FF7795CB"/>
      </top>
      <bottom style="thin">
        <color rgb="FF7795CB"/>
      </bottom>
      <diagonal/>
    </border>
    <border>
      <left style="thin">
        <color rgb="FF7795CB"/>
      </left>
      <right style="thin">
        <color rgb="FF7795CB"/>
      </right>
      <top style="thin">
        <color rgb="FF7795CB"/>
      </top>
      <bottom/>
      <diagonal/>
    </border>
    <border>
      <left style="thin">
        <color rgb="FF7795CB"/>
      </left>
      <right/>
      <top style="medium">
        <color rgb="FF7795CB"/>
      </top>
      <bottom style="medium">
        <color rgb="FF7795CB"/>
      </bottom>
      <diagonal/>
    </border>
    <border>
      <left/>
      <right/>
      <top style="medium">
        <color rgb="FF7795CB"/>
      </top>
      <bottom style="medium">
        <color rgb="FF7795CB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7795CB"/>
      </right>
      <top style="medium">
        <color rgb="FF7795CB"/>
      </top>
      <bottom style="medium">
        <color rgb="FF7795CB"/>
      </bottom>
      <diagonal/>
    </border>
    <border>
      <left style="thin">
        <color rgb="FF7795CB"/>
      </left>
      <right style="thin">
        <color rgb="FFFF0000"/>
      </right>
      <top/>
      <bottom style="thin">
        <color rgb="FF7795CB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 applyNumberFormat="0" applyFont="0" applyBorder="0" applyProtection="0"/>
  </cellStyleXfs>
  <cellXfs count="229">
    <xf numFmtId="0" fontId="0" fillId="0" borderId="0" xfId="0"/>
    <xf numFmtId="0" fontId="3" fillId="0" borderId="0" xfId="0" applyFont="1"/>
    <xf numFmtId="0" fontId="4" fillId="0" borderId="1" xfId="0" applyFont="1" applyBorder="1"/>
    <xf numFmtId="0" fontId="3" fillId="0" borderId="1" xfId="0" applyFont="1" applyBorder="1"/>
    <xf numFmtId="0" fontId="5" fillId="0" borderId="1" xfId="0" applyFont="1" applyBorder="1"/>
    <xf numFmtId="0" fontId="6" fillId="0" borderId="0" xfId="0" applyFont="1" applyAlignment="1">
      <alignment horizontal="right"/>
    </xf>
    <xf numFmtId="0" fontId="7" fillId="2" borderId="2" xfId="0" applyFont="1" applyFill="1" applyBorder="1" applyAlignment="1" applyProtection="1"/>
    <xf numFmtId="166" fontId="8" fillId="3" borderId="2" xfId="0" applyNumberFormat="1" applyFont="1" applyFill="1" applyBorder="1" applyAlignment="1" applyProtection="1">
      <alignment horizontal="right"/>
    </xf>
    <xf numFmtId="0" fontId="3" fillId="0" borderId="3" xfId="0" applyFont="1" applyBorder="1"/>
    <xf numFmtId="0" fontId="3" fillId="0" borderId="4" xfId="0" applyFont="1" applyBorder="1"/>
    <xf numFmtId="0" fontId="6" fillId="0" borderId="0" xfId="0" applyFont="1"/>
    <xf numFmtId="0" fontId="7" fillId="2" borderId="5" xfId="0" applyFont="1" applyFill="1" applyBorder="1" applyAlignment="1" applyProtection="1"/>
    <xf numFmtId="0" fontId="9" fillId="2" borderId="2" xfId="0" applyFont="1" applyFill="1" applyBorder="1" applyAlignment="1" applyProtection="1">
      <alignment horizontal="right"/>
    </xf>
    <xf numFmtId="0" fontId="9" fillId="2" borderId="6" xfId="0" applyFont="1" applyFill="1" applyBorder="1" applyAlignment="1" applyProtection="1">
      <alignment horizontal="right"/>
    </xf>
    <xf numFmtId="0" fontId="10" fillId="0" borderId="7" xfId="0" applyFont="1" applyFill="1" applyBorder="1" applyAlignment="1" applyProtection="1"/>
    <xf numFmtId="166" fontId="10" fillId="0" borderId="8" xfId="0" applyNumberFormat="1" applyFont="1" applyFill="1" applyBorder="1" applyAlignment="1" applyProtection="1">
      <alignment horizontal="right"/>
    </xf>
    <xf numFmtId="166" fontId="10" fillId="4" borderId="8" xfId="0" applyNumberFormat="1" applyFont="1" applyFill="1" applyBorder="1" applyAlignment="1" applyProtection="1">
      <alignment horizontal="right"/>
    </xf>
    <xf numFmtId="0" fontId="10" fillId="0" borderId="9" xfId="0" applyFont="1" applyFill="1" applyBorder="1" applyAlignment="1" applyProtection="1"/>
    <xf numFmtId="0" fontId="3" fillId="0" borderId="10" xfId="0" applyFont="1" applyBorder="1"/>
    <xf numFmtId="166" fontId="10" fillId="0" borderId="11" xfId="0" applyNumberFormat="1" applyFont="1" applyFill="1" applyBorder="1" applyAlignment="1" applyProtection="1">
      <alignment horizontal="right"/>
    </xf>
    <xf numFmtId="166" fontId="10" fillId="4" borderId="11" xfId="0" applyNumberFormat="1" applyFont="1" applyFill="1" applyBorder="1" applyAlignment="1" applyProtection="1">
      <alignment horizontal="right"/>
    </xf>
    <xf numFmtId="166" fontId="8" fillId="0" borderId="11" xfId="0" applyNumberFormat="1" applyFont="1" applyFill="1" applyBorder="1" applyAlignment="1" applyProtection="1">
      <alignment horizontal="right"/>
    </xf>
    <xf numFmtId="166" fontId="8" fillId="4" borderId="11" xfId="0" applyNumberFormat="1" applyFont="1" applyFill="1" applyBorder="1" applyAlignment="1" applyProtection="1">
      <alignment horizontal="right"/>
    </xf>
    <xf numFmtId="0" fontId="10" fillId="0" borderId="12" xfId="0" applyFont="1" applyFill="1" applyBorder="1" applyAlignment="1" applyProtection="1"/>
    <xf numFmtId="166" fontId="6" fillId="0" borderId="11" xfId="0" applyNumberFormat="1" applyFont="1" applyBorder="1"/>
    <xf numFmtId="166" fontId="3" fillId="0" borderId="11" xfId="0" applyNumberFormat="1" applyFont="1" applyBorder="1"/>
    <xf numFmtId="0" fontId="8" fillId="0" borderId="13" xfId="0" applyFont="1" applyFill="1" applyBorder="1" applyAlignment="1" applyProtection="1"/>
    <xf numFmtId="166" fontId="8" fillId="3" borderId="14" xfId="0" applyNumberFormat="1" applyFont="1" applyFill="1" applyBorder="1"/>
    <xf numFmtId="166" fontId="8" fillId="3" borderId="15" xfId="0" applyNumberFormat="1" applyFont="1" applyFill="1" applyBorder="1"/>
    <xf numFmtId="166" fontId="8" fillId="3" borderId="14" xfId="0" applyNumberFormat="1" applyFont="1" applyFill="1" applyBorder="1" applyAlignment="1" applyProtection="1">
      <alignment horizontal="right"/>
    </xf>
    <xf numFmtId="166" fontId="8" fillId="3" borderId="15" xfId="0" applyNumberFormat="1" applyFont="1" applyFill="1" applyBorder="1" applyAlignment="1" applyProtection="1">
      <alignment horizontal="right"/>
    </xf>
    <xf numFmtId="0" fontId="3" fillId="0" borderId="16" xfId="0" applyFont="1" applyBorder="1"/>
    <xf numFmtId="0" fontId="8" fillId="0" borderId="0" xfId="0" applyFont="1" applyFill="1" applyAlignment="1" applyProtection="1"/>
    <xf numFmtId="166" fontId="3" fillId="0" borderId="0" xfId="0" applyNumberFormat="1" applyFont="1"/>
    <xf numFmtId="166" fontId="0" fillId="4" borderId="8" xfId="0" applyNumberFormat="1" applyFill="1" applyBorder="1" applyAlignment="1" applyProtection="1">
      <alignment horizontal="right"/>
    </xf>
    <xf numFmtId="0" fontId="10" fillId="0" borderId="0" xfId="0" applyFont="1" applyFill="1" applyAlignment="1" applyProtection="1"/>
    <xf numFmtId="166" fontId="8" fillId="0" borderId="0" xfId="0" applyNumberFormat="1" applyFont="1" applyFill="1" applyAlignment="1" applyProtection="1">
      <alignment horizontal="right"/>
    </xf>
    <xf numFmtId="0" fontId="3" fillId="0" borderId="0" xfId="0" applyFont="1" applyFill="1"/>
    <xf numFmtId="0" fontId="11" fillId="2" borderId="5" xfId="0" applyFont="1" applyFill="1" applyBorder="1" applyAlignment="1" applyProtection="1"/>
    <xf numFmtId="0" fontId="11" fillId="2" borderId="2" xfId="0" applyFont="1" applyFill="1" applyBorder="1" applyAlignment="1" applyProtection="1">
      <alignment horizontal="right" vertical="center"/>
    </xf>
    <xf numFmtId="0" fontId="12" fillId="0" borderId="17" xfId="0" applyFont="1" applyFill="1" applyBorder="1" applyAlignment="1" applyProtection="1"/>
    <xf numFmtId="166" fontId="12" fillId="0" borderId="17" xfId="0" applyNumberFormat="1" applyFont="1" applyFill="1" applyBorder="1" applyAlignment="1" applyProtection="1"/>
    <xf numFmtId="0" fontId="11" fillId="2" borderId="19" xfId="0" applyFont="1" applyFill="1" applyBorder="1" applyAlignment="1" applyProtection="1">
      <alignment horizontal="center" wrapText="1"/>
    </xf>
    <xf numFmtId="165" fontId="3" fillId="0" borderId="0" xfId="0" applyNumberFormat="1" applyFont="1"/>
    <xf numFmtId="0" fontId="13" fillId="0" borderId="0" xfId="0" applyFont="1"/>
    <xf numFmtId="14" fontId="3" fillId="0" borderId="0" xfId="0" applyNumberFormat="1" applyFont="1"/>
    <xf numFmtId="0" fontId="14" fillId="0" borderId="1" xfId="0" applyFont="1" applyBorder="1"/>
    <xf numFmtId="0" fontId="15" fillId="0" borderId="1" xfId="0" applyFont="1" applyBorder="1"/>
    <xf numFmtId="0" fontId="16" fillId="0" borderId="0" xfId="0" applyFont="1" applyAlignment="1">
      <alignment horizontal="right"/>
    </xf>
    <xf numFmtId="0" fontId="7" fillId="2" borderId="20" xfId="0" applyFont="1" applyFill="1" applyBorder="1" applyAlignment="1" applyProtection="1"/>
    <xf numFmtId="0" fontId="9" fillId="2" borderId="20" xfId="0" applyFont="1" applyFill="1" applyBorder="1" applyAlignment="1" applyProtection="1"/>
    <xf numFmtId="166" fontId="7" fillId="2" borderId="20" xfId="0" applyNumberFormat="1" applyFont="1" applyFill="1" applyBorder="1" applyAlignment="1" applyProtection="1"/>
    <xf numFmtId="0" fontId="10" fillId="0" borderId="0" xfId="0" applyFont="1" applyFill="1" applyAlignment="1" applyProtection="1">
      <alignment horizontal="center"/>
    </xf>
    <xf numFmtId="0" fontId="9" fillId="2" borderId="2" xfId="0" applyFont="1" applyFill="1" applyBorder="1" applyAlignment="1" applyProtection="1"/>
    <xf numFmtId="0" fontId="8" fillId="0" borderId="0" xfId="0" applyFont="1" applyFill="1" applyAlignment="1" applyProtection="1">
      <alignment horizontal="right"/>
    </xf>
    <xf numFmtId="0" fontId="10" fillId="0" borderId="0" xfId="0" applyFont="1" applyFill="1" applyAlignment="1" applyProtection="1">
      <alignment horizontal="right"/>
    </xf>
    <xf numFmtId="0" fontId="10" fillId="0" borderId="11" xfId="0" applyFont="1" applyFill="1" applyBorder="1" applyAlignment="1" applyProtection="1">
      <alignment horizontal="right"/>
    </xf>
    <xf numFmtId="0" fontId="10" fillId="5" borderId="11" xfId="0" applyFont="1" applyFill="1" applyBorder="1" applyAlignment="1" applyProtection="1">
      <alignment horizontal="right"/>
    </xf>
    <xf numFmtId="166" fontId="10" fillId="0" borderId="11" xfId="0" applyNumberFormat="1" applyFont="1" applyFill="1" applyBorder="1" applyAlignment="1" applyProtection="1"/>
    <xf numFmtId="166" fontId="10" fillId="0" borderId="0" xfId="0" applyNumberFormat="1" applyFont="1" applyFill="1" applyAlignment="1" applyProtection="1"/>
    <xf numFmtId="166" fontId="10" fillId="0" borderId="0" xfId="0" applyNumberFormat="1" applyFont="1" applyFill="1" applyAlignment="1" applyProtection="1">
      <alignment horizontal="right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7" fillId="0" borderId="0" xfId="0" applyFont="1" applyFill="1" applyAlignment="1" applyProtection="1">
      <alignment horizontal="right"/>
    </xf>
    <xf numFmtId="166" fontId="8" fillId="0" borderId="0" xfId="0" applyNumberFormat="1" applyFont="1" applyFill="1" applyAlignment="1" applyProtection="1"/>
    <xf numFmtId="0" fontId="8" fillId="0" borderId="11" xfId="0" applyFont="1" applyFill="1" applyBorder="1" applyAlignment="1" applyProtection="1">
      <alignment horizontal="right"/>
    </xf>
    <xf numFmtId="0" fontId="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0" fillId="0" borderId="11" xfId="0" applyFont="1" applyFill="1" applyBorder="1" applyAlignment="1" applyProtection="1"/>
    <xf numFmtId="0" fontId="10" fillId="5" borderId="11" xfId="0" applyFont="1" applyFill="1" applyBorder="1" applyAlignment="1" applyProtection="1"/>
    <xf numFmtId="0" fontId="10" fillId="0" borderId="21" xfId="0" applyFont="1" applyFill="1" applyBorder="1" applyAlignment="1" applyProtection="1">
      <alignment horizontal="right"/>
    </xf>
    <xf numFmtId="165" fontId="10" fillId="0" borderId="11" xfId="0" applyNumberFormat="1" applyFont="1" applyFill="1" applyBorder="1" applyAlignment="1" applyProtection="1"/>
    <xf numFmtId="165" fontId="10" fillId="0" borderId="0" xfId="0" applyNumberFormat="1" applyFont="1" applyFill="1" applyAlignment="1" applyProtection="1">
      <alignment horizontal="right"/>
    </xf>
    <xf numFmtId="0" fontId="3" fillId="0" borderId="0" xfId="0" applyFont="1" applyFill="1" applyAlignment="1">
      <alignment horizontal="right"/>
    </xf>
    <xf numFmtId="0" fontId="10" fillId="0" borderId="22" xfId="0" applyFont="1" applyFill="1" applyBorder="1" applyAlignment="1" applyProtection="1">
      <alignment horizontal="right"/>
    </xf>
    <xf numFmtId="0" fontId="10" fillId="4" borderId="11" xfId="0" applyFont="1" applyFill="1" applyBorder="1" applyAlignment="1" applyProtection="1"/>
    <xf numFmtId="166" fontId="19" fillId="0" borderId="0" xfId="0" applyNumberFormat="1" applyFont="1" applyFill="1" applyAlignment="1" applyProtection="1"/>
    <xf numFmtId="167" fontId="20" fillId="0" borderId="27" xfId="2" applyNumberFormat="1" applyFont="1" applyFill="1" applyBorder="1" applyAlignment="1">
      <alignment horizontal="center"/>
    </xf>
    <xf numFmtId="0" fontId="20" fillId="0" borderId="27" xfId="2" applyFont="1" applyFill="1" applyBorder="1" applyAlignment="1">
      <alignment horizontal="center"/>
    </xf>
    <xf numFmtId="164" fontId="20" fillId="0" borderId="27" xfId="1" applyFont="1" applyFill="1" applyBorder="1" applyAlignment="1">
      <alignment horizontal="center"/>
    </xf>
    <xf numFmtId="165" fontId="20" fillId="0" borderId="28" xfId="2" applyNumberFormat="1" applyFont="1" applyFill="1" applyBorder="1" applyAlignment="1">
      <alignment horizontal="center"/>
    </xf>
    <xf numFmtId="0" fontId="0" fillId="0" borderId="0" xfId="0" applyFill="1"/>
    <xf numFmtId="0" fontId="20" fillId="0" borderId="30" xfId="2" applyFont="1" applyFill="1" applyBorder="1" applyAlignment="1"/>
    <xf numFmtId="0" fontId="0" fillId="0" borderId="3" xfId="2" applyFont="1" applyFill="1" applyBorder="1" applyAlignment="1"/>
    <xf numFmtId="0" fontId="0" fillId="0" borderId="31" xfId="2" applyFont="1" applyFill="1" applyBorder="1" applyAlignment="1"/>
    <xf numFmtId="165" fontId="0" fillId="0" borderId="29" xfId="2" applyNumberFormat="1" applyFont="1" applyFill="1" applyBorder="1" applyAlignment="1">
      <alignment vertical="top" wrapText="1"/>
    </xf>
    <xf numFmtId="0" fontId="0" fillId="0" borderId="32" xfId="2" applyFont="1" applyFill="1" applyBorder="1" applyAlignment="1">
      <alignment horizontal="left"/>
    </xf>
    <xf numFmtId="164" fontId="1" fillId="0" borderId="33" xfId="1" applyBorder="1" applyAlignment="1">
      <alignment horizontal="right"/>
    </xf>
    <xf numFmtId="0" fontId="0" fillId="0" borderId="33" xfId="2" applyFont="1" applyFill="1" applyBorder="1" applyAlignment="1">
      <alignment horizontal="right"/>
    </xf>
    <xf numFmtId="0" fontId="0" fillId="4" borderId="33" xfId="2" applyFont="1" applyFill="1" applyBorder="1" applyAlignment="1">
      <alignment horizontal="right"/>
    </xf>
    <xf numFmtId="165" fontId="0" fillId="0" borderId="33" xfId="2" applyNumberFormat="1" applyFont="1" applyFill="1" applyBorder="1" applyAlignment="1">
      <alignment horizontal="right"/>
    </xf>
    <xf numFmtId="165" fontId="0" fillId="0" borderId="33" xfId="2" applyNumberFormat="1" applyFont="1" applyFill="1" applyBorder="1" applyAlignment="1"/>
    <xf numFmtId="166" fontId="1" fillId="0" borderId="33" xfId="1" applyNumberFormat="1" applyFill="1" applyBorder="1"/>
    <xf numFmtId="165" fontId="0" fillId="0" borderId="34" xfId="2" applyNumberFormat="1" applyFont="1" applyFill="1" applyBorder="1" applyAlignment="1"/>
    <xf numFmtId="165" fontId="0" fillId="0" borderId="35" xfId="2" applyNumberFormat="1" applyFont="1" applyFill="1" applyBorder="1" applyAlignment="1">
      <alignment vertical="top" wrapText="1"/>
    </xf>
    <xf numFmtId="0" fontId="0" fillId="0" borderId="36" xfId="2" applyFont="1" applyFill="1" applyBorder="1" applyAlignment="1">
      <alignment horizontal="left"/>
    </xf>
    <xf numFmtId="164" fontId="1" fillId="0" borderId="37" xfId="1" applyBorder="1" applyAlignment="1">
      <alignment horizontal="right"/>
    </xf>
    <xf numFmtId="0" fontId="0" fillId="0" borderId="37" xfId="2" applyFont="1" applyFill="1" applyBorder="1" applyAlignment="1">
      <alignment horizontal="right"/>
    </xf>
    <xf numFmtId="0" fontId="0" fillId="4" borderId="37" xfId="2" applyFont="1" applyFill="1" applyBorder="1" applyAlignment="1">
      <alignment horizontal="right"/>
    </xf>
    <xf numFmtId="0" fontId="20" fillId="0" borderId="36" xfId="2" applyFont="1" applyFill="1" applyBorder="1" applyAlignment="1">
      <alignment horizontal="center"/>
    </xf>
    <xf numFmtId="0" fontId="21" fillId="0" borderId="37" xfId="2" applyFont="1" applyFill="1" applyBorder="1" applyAlignment="1">
      <alignment horizontal="center"/>
    </xf>
    <xf numFmtId="165" fontId="20" fillId="0" borderId="33" xfId="2" applyNumberFormat="1" applyFont="1" applyFill="1" applyBorder="1" applyAlignment="1">
      <alignment horizontal="right"/>
    </xf>
    <xf numFmtId="165" fontId="20" fillId="0" borderId="38" xfId="2" applyNumberFormat="1" applyFont="1" applyFill="1" applyBorder="1" applyAlignment="1">
      <alignment horizontal="right"/>
    </xf>
    <xf numFmtId="165" fontId="20" fillId="7" borderId="33" xfId="2" applyNumberFormat="1" applyFont="1" applyFill="1" applyBorder="1" applyAlignment="1"/>
    <xf numFmtId="165" fontId="20" fillId="0" borderId="0" xfId="0" applyNumberFormat="1" applyFont="1"/>
    <xf numFmtId="165" fontId="20" fillId="0" borderId="33" xfId="2" applyNumberFormat="1" applyFont="1" applyFill="1" applyBorder="1" applyAlignment="1"/>
    <xf numFmtId="165" fontId="20" fillId="0" borderId="34" xfId="2" applyNumberFormat="1" applyFont="1" applyFill="1" applyBorder="1" applyAlignment="1"/>
    <xf numFmtId="0" fontId="21" fillId="0" borderId="36" xfId="2" applyFont="1" applyFill="1" applyBorder="1" applyAlignment="1">
      <alignment horizontal="center"/>
    </xf>
    <xf numFmtId="165" fontId="20" fillId="0" borderId="37" xfId="2" applyNumberFormat="1" applyFont="1" applyFill="1" applyBorder="1" applyAlignment="1"/>
    <xf numFmtId="164" fontId="20" fillId="0" borderId="37" xfId="1" applyFont="1" applyFill="1" applyBorder="1" applyAlignment="1"/>
    <xf numFmtId="165" fontId="20" fillId="0" borderId="39" xfId="2" applyNumberFormat="1" applyFont="1" applyFill="1" applyBorder="1" applyAlignment="1"/>
    <xf numFmtId="0" fontId="20" fillId="0" borderId="36" xfId="2" applyFont="1" applyFill="1" applyBorder="1" applyAlignment="1"/>
    <xf numFmtId="0" fontId="0" fillId="0" borderId="37" xfId="2" applyFont="1" applyFill="1" applyBorder="1" applyAlignment="1"/>
    <xf numFmtId="0" fontId="0" fillId="0" borderId="39" xfId="2" applyFont="1" applyFill="1" applyBorder="1" applyAlignment="1"/>
    <xf numFmtId="164" fontId="1" fillId="0" borderId="33" xfId="1" applyFill="1" applyBorder="1" applyAlignment="1">
      <alignment horizontal="right"/>
    </xf>
    <xf numFmtId="3" fontId="0" fillId="4" borderId="33" xfId="2" applyNumberFormat="1" applyFont="1" applyFill="1" applyBorder="1" applyAlignment="1">
      <alignment horizontal="right"/>
    </xf>
    <xf numFmtId="164" fontId="20" fillId="0" borderId="33" xfId="1" applyFont="1" applyFill="1" applyBorder="1"/>
    <xf numFmtId="167" fontId="20" fillId="0" borderId="37" xfId="2" applyNumberFormat="1" applyFont="1" applyFill="1" applyBorder="1" applyAlignment="1"/>
    <xf numFmtId="0" fontId="0" fillId="0" borderId="33" xfId="2" applyFont="1" applyFill="1" applyBorder="1" applyAlignment="1">
      <alignment horizontal="right" shrinkToFit="1"/>
    </xf>
    <xf numFmtId="0" fontId="0" fillId="0" borderId="37" xfId="2" applyFont="1" applyFill="1" applyBorder="1" applyAlignment="1">
      <alignment horizontal="right" shrinkToFit="1"/>
    </xf>
    <xf numFmtId="165" fontId="20" fillId="0" borderId="38" xfId="2" applyNumberFormat="1" applyFont="1" applyFill="1" applyBorder="1" applyAlignment="1"/>
    <xf numFmtId="165" fontId="0" fillId="0" borderId="40" xfId="2" applyNumberFormat="1" applyFont="1" applyFill="1" applyBorder="1" applyAlignment="1">
      <alignment vertical="top" wrapText="1"/>
    </xf>
    <xf numFmtId="165" fontId="0" fillId="0" borderId="35" xfId="2" applyNumberFormat="1" applyFont="1" applyFill="1" applyBorder="1" applyAlignment="1"/>
    <xf numFmtId="0" fontId="20" fillId="0" borderId="37" xfId="2" applyFont="1" applyFill="1" applyBorder="1" applyAlignment="1">
      <alignment horizontal="center"/>
    </xf>
    <xf numFmtId="164" fontId="1" fillId="0" borderId="33" xfId="1" applyFill="1" applyBorder="1"/>
    <xf numFmtId="164" fontId="1" fillId="0" borderId="37" xfId="1" applyFill="1" applyBorder="1" applyAlignment="1">
      <alignment horizontal="right"/>
    </xf>
    <xf numFmtId="165" fontId="0" fillId="0" borderId="38" xfId="2" applyNumberFormat="1" applyFont="1" applyFill="1" applyBorder="1" applyAlignment="1"/>
    <xf numFmtId="0" fontId="20" fillId="0" borderId="42" xfId="2" applyFont="1" applyFill="1" applyBorder="1" applyAlignment="1">
      <alignment horizontal="left"/>
    </xf>
    <xf numFmtId="164" fontId="1" fillId="0" borderId="43" xfId="1" applyFill="1" applyBorder="1" applyAlignment="1">
      <alignment horizontal="right"/>
    </xf>
    <xf numFmtId="0" fontId="0" fillId="0" borderId="43" xfId="2" applyFont="1" applyFill="1" applyBorder="1" applyAlignment="1">
      <alignment horizontal="right"/>
    </xf>
    <xf numFmtId="0" fontId="0" fillId="4" borderId="43" xfId="2" applyFont="1" applyFill="1" applyBorder="1" applyAlignment="1">
      <alignment horizontal="right"/>
    </xf>
    <xf numFmtId="165" fontId="20" fillId="0" borderId="44" xfId="2" applyNumberFormat="1" applyFont="1" applyFill="1" applyBorder="1" applyAlignment="1">
      <alignment horizontal="right"/>
    </xf>
    <xf numFmtId="0" fontId="20" fillId="0" borderId="0" xfId="2" applyFont="1" applyFill="1" applyAlignment="1">
      <alignment horizontal="center"/>
    </xf>
    <xf numFmtId="0" fontId="0" fillId="0" borderId="0" xfId="2" applyFont="1" applyFill="1" applyAlignment="1">
      <alignment horizontal="center"/>
    </xf>
    <xf numFmtId="165" fontId="20" fillId="0" borderId="0" xfId="2" applyNumberFormat="1" applyFont="1" applyFill="1" applyAlignment="1">
      <alignment horizontal="center"/>
    </xf>
    <xf numFmtId="167" fontId="20" fillId="0" borderId="0" xfId="2" applyNumberFormat="1" applyFont="1" applyFill="1" applyAlignment="1"/>
    <xf numFmtId="164" fontId="20" fillId="0" borderId="0" xfId="1" applyFont="1" applyFill="1" applyAlignment="1">
      <alignment horizontal="right"/>
    </xf>
    <xf numFmtId="165" fontId="20" fillId="0" borderId="0" xfId="2" applyNumberFormat="1" applyFont="1" applyFill="1" applyAlignment="1">
      <alignment horizontal="right"/>
    </xf>
    <xf numFmtId="165" fontId="0" fillId="0" borderId="45" xfId="2" applyNumberFormat="1" applyFont="1" applyFill="1" applyBorder="1" applyAlignment="1"/>
    <xf numFmtId="165" fontId="0" fillId="0" borderId="0" xfId="2" applyNumberFormat="1" applyFont="1" applyFill="1" applyAlignment="1"/>
    <xf numFmtId="165" fontId="20" fillId="0" borderId="3" xfId="2" applyNumberFormat="1" applyFont="1" applyFill="1" applyBorder="1" applyAlignment="1">
      <alignment horizontal="center"/>
    </xf>
    <xf numFmtId="0" fontId="0" fillId="8" borderId="0" xfId="0" applyFill="1"/>
    <xf numFmtId="0" fontId="0" fillId="0" borderId="36" xfId="2" applyFont="1" applyFill="1" applyBorder="1" applyAlignment="1"/>
    <xf numFmtId="165" fontId="0" fillId="0" borderId="37" xfId="2" applyNumberFormat="1" applyFont="1" applyFill="1" applyBorder="1" applyAlignment="1"/>
    <xf numFmtId="165" fontId="0" fillId="0" borderId="39" xfId="2" applyNumberFormat="1" applyFont="1" applyFill="1" applyBorder="1" applyAlignment="1"/>
    <xf numFmtId="0" fontId="0" fillId="8" borderId="36" xfId="2" applyFont="1" applyFill="1" applyBorder="1" applyAlignment="1"/>
    <xf numFmtId="0" fontId="0" fillId="8" borderId="37" xfId="2" applyFont="1" applyFill="1" applyBorder="1" applyAlignment="1"/>
    <xf numFmtId="165" fontId="0" fillId="8" borderId="37" xfId="2" applyNumberFormat="1" applyFont="1" applyFill="1" applyBorder="1" applyAlignment="1"/>
    <xf numFmtId="0" fontId="20" fillId="4" borderId="33" xfId="2" applyFont="1" applyFill="1" applyBorder="1" applyAlignment="1">
      <alignment horizontal="center"/>
    </xf>
    <xf numFmtId="0" fontId="21" fillId="0" borderId="30" xfId="2" applyFont="1" applyFill="1" applyBorder="1" applyAlignment="1">
      <alignment horizontal="center"/>
    </xf>
    <xf numFmtId="0" fontId="21" fillId="0" borderId="3" xfId="2" applyFont="1" applyFill="1" applyBorder="1" applyAlignment="1">
      <alignment horizontal="center"/>
    </xf>
    <xf numFmtId="167" fontId="20" fillId="0" borderId="3" xfId="2" applyNumberFormat="1" applyFont="1" applyFill="1" applyBorder="1" applyAlignment="1"/>
    <xf numFmtId="164" fontId="20" fillId="0" borderId="3" xfId="1" applyFont="1" applyFill="1" applyBorder="1" applyAlignment="1"/>
    <xf numFmtId="165" fontId="20" fillId="0" borderId="31" xfId="2" applyNumberFormat="1" applyFont="1" applyFill="1" applyBorder="1" applyAlignment="1"/>
    <xf numFmtId="166" fontId="1" fillId="0" borderId="33" xfId="1" applyNumberFormat="1" applyBorder="1" applyAlignment="1">
      <alignment horizontal="right"/>
    </xf>
    <xf numFmtId="0" fontId="0" fillId="0" borderId="32" xfId="2" applyFont="1" applyFill="1" applyBorder="1" applyAlignment="1">
      <alignment horizontal="right"/>
    </xf>
    <xf numFmtId="167" fontId="20" fillId="0" borderId="33" xfId="2" applyNumberFormat="1" applyFont="1" applyFill="1" applyBorder="1" applyAlignment="1"/>
    <xf numFmtId="0" fontId="20" fillId="0" borderId="42" xfId="2" applyFont="1" applyFill="1" applyBorder="1" applyAlignment="1">
      <alignment horizontal="center"/>
    </xf>
    <xf numFmtId="0" fontId="20" fillId="0" borderId="44" xfId="2" applyFont="1" applyFill="1" applyBorder="1" applyAlignment="1">
      <alignment horizontal="center"/>
    </xf>
    <xf numFmtId="165" fontId="0" fillId="0" borderId="46" xfId="2" applyNumberFormat="1" applyFont="1" applyFill="1" applyBorder="1" applyAlignment="1"/>
    <xf numFmtId="0" fontId="20" fillId="0" borderId="47" xfId="2" applyFont="1" applyFill="1" applyBorder="1" applyAlignment="1">
      <alignment horizontal="center"/>
    </xf>
    <xf numFmtId="0" fontId="0" fillId="0" borderId="47" xfId="2" applyFont="1" applyFill="1" applyBorder="1" applyAlignment="1">
      <alignment horizontal="center"/>
    </xf>
    <xf numFmtId="165" fontId="20" fillId="0" borderId="47" xfId="2" applyNumberFormat="1" applyFont="1" applyFill="1" applyBorder="1" applyAlignment="1">
      <alignment horizontal="right"/>
    </xf>
    <xf numFmtId="165" fontId="20" fillId="0" borderId="47" xfId="2" applyNumberFormat="1" applyFont="1" applyFill="1" applyBorder="1" applyAlignment="1"/>
    <xf numFmtId="165" fontId="0" fillId="0" borderId="48" xfId="2" applyNumberFormat="1" applyFont="1" applyFill="1" applyBorder="1" applyAlignment="1"/>
    <xf numFmtId="167" fontId="0" fillId="0" borderId="0" xfId="0" applyNumberFormat="1"/>
    <xf numFmtId="4" fontId="20" fillId="0" borderId="33" xfId="2" applyNumberFormat="1" applyFont="1" applyFill="1" applyBorder="1" applyAlignment="1"/>
    <xf numFmtId="0" fontId="20" fillId="0" borderId="30" xfId="2" applyFont="1" applyFill="1" applyBorder="1" applyAlignment="1">
      <alignment horizontal="center"/>
    </xf>
    <xf numFmtId="0" fontId="20" fillId="0" borderId="3" xfId="2" applyFont="1" applyFill="1" applyBorder="1" applyAlignment="1">
      <alignment horizontal="center"/>
    </xf>
    <xf numFmtId="165" fontId="20" fillId="0" borderId="3" xfId="2" applyNumberFormat="1" applyFont="1" applyFill="1" applyBorder="1" applyAlignment="1"/>
    <xf numFmtId="167" fontId="0" fillId="0" borderId="37" xfId="0" applyNumberFormat="1" applyBorder="1"/>
    <xf numFmtId="4" fontId="20" fillId="0" borderId="3" xfId="2" applyNumberFormat="1" applyFont="1" applyFill="1" applyBorder="1" applyAlignment="1"/>
    <xf numFmtId="165" fontId="0" fillId="0" borderId="29" xfId="2" applyNumberFormat="1" applyFont="1" applyFill="1" applyBorder="1" applyAlignment="1"/>
    <xf numFmtId="0" fontId="20" fillId="0" borderId="30" xfId="2" applyFont="1" applyFill="1" applyBorder="1" applyAlignment="1">
      <alignment horizontal="left"/>
    </xf>
    <xf numFmtId="165" fontId="0" fillId="0" borderId="40" xfId="2" applyNumberFormat="1" applyFont="1" applyFill="1" applyBorder="1" applyAlignment="1"/>
    <xf numFmtId="0" fontId="0" fillId="0" borderId="30" xfId="2" applyFont="1" applyFill="1" applyBorder="1" applyAlignment="1">
      <alignment horizontal="left"/>
    </xf>
    <xf numFmtId="165" fontId="0" fillId="0" borderId="3" xfId="2" applyNumberFormat="1" applyFont="1" applyFill="1" applyBorder="1" applyAlignment="1">
      <alignment horizontal="center"/>
    </xf>
    <xf numFmtId="165" fontId="0" fillId="0" borderId="3" xfId="2" applyNumberFormat="1" applyFont="1" applyFill="1" applyBorder="1" applyAlignment="1"/>
    <xf numFmtId="165" fontId="0" fillId="9" borderId="3" xfId="2" applyNumberFormat="1" applyFont="1" applyFill="1" applyBorder="1" applyAlignment="1"/>
    <xf numFmtId="165" fontId="20" fillId="7" borderId="33" xfId="2" applyNumberFormat="1" applyFont="1" applyFill="1" applyBorder="1" applyAlignment="1">
      <alignment horizontal="right"/>
    </xf>
    <xf numFmtId="0" fontId="20" fillId="0" borderId="37" xfId="2" applyFont="1" applyFill="1" applyBorder="1" applyAlignment="1">
      <alignment horizontal="center" vertical="center"/>
    </xf>
    <xf numFmtId="0" fontId="0" fillId="0" borderId="43" xfId="2" applyFont="1" applyFill="1" applyBorder="1" applyAlignment="1">
      <alignment horizontal="center"/>
    </xf>
    <xf numFmtId="16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/>
    <xf numFmtId="0" fontId="2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3" fillId="0" borderId="0" xfId="0" applyFont="1"/>
    <xf numFmtId="0" fontId="11" fillId="2" borderId="6" xfId="0" applyFont="1" applyFill="1" applyBorder="1" applyAlignment="1" applyProtection="1">
      <alignment horizontal="right" vertical="center"/>
    </xf>
    <xf numFmtId="0" fontId="24" fillId="0" borderId="0" xfId="0" applyFont="1" applyFill="1" applyAlignment="1" applyProtection="1"/>
    <xf numFmtId="166" fontId="11" fillId="2" borderId="20" xfId="0" applyNumberFormat="1" applyFont="1" applyFill="1" applyBorder="1" applyAlignment="1" applyProtection="1">
      <alignment vertical="center"/>
    </xf>
    <xf numFmtId="166" fontId="11" fillId="2" borderId="50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/>
    <xf numFmtId="166" fontId="12" fillId="0" borderId="0" xfId="0" applyNumberFormat="1" applyFont="1" applyFill="1" applyBorder="1" applyAlignment="1" applyProtection="1"/>
    <xf numFmtId="0" fontId="11" fillId="0" borderId="0" xfId="0" applyFont="1" applyFill="1" applyBorder="1" applyAlignment="1" applyProtection="1">
      <alignment horizontal="center" wrapText="1"/>
    </xf>
    <xf numFmtId="166" fontId="11" fillId="0" borderId="0" xfId="0" applyNumberFormat="1" applyFont="1" applyFill="1" applyBorder="1" applyAlignment="1" applyProtection="1">
      <alignment vertical="center"/>
    </xf>
    <xf numFmtId="166" fontId="10" fillId="0" borderId="0" xfId="0" applyNumberFormat="1" applyFont="1" applyFill="1" applyBorder="1" applyAlignment="1" applyProtection="1">
      <alignment horizontal="right"/>
    </xf>
    <xf numFmtId="166" fontId="3" fillId="0" borderId="0" xfId="0" applyNumberFormat="1" applyFont="1" applyBorder="1"/>
    <xf numFmtId="0" fontId="8" fillId="0" borderId="15" xfId="0" applyFont="1" applyFill="1" applyBorder="1" applyAlignment="1" applyProtection="1"/>
    <xf numFmtId="166" fontId="8" fillId="0" borderId="13" xfId="0" applyNumberFormat="1" applyFont="1" applyFill="1" applyBorder="1" applyAlignment="1" applyProtection="1"/>
    <xf numFmtId="0" fontId="25" fillId="2" borderId="5" xfId="0" applyFont="1" applyFill="1" applyBorder="1" applyAlignment="1" applyProtection="1"/>
    <xf numFmtId="0" fontId="25" fillId="2" borderId="2" xfId="0" applyFont="1" applyFill="1" applyBorder="1" applyAlignment="1" applyProtection="1">
      <alignment horizontal="right" vertical="center"/>
    </xf>
    <xf numFmtId="0" fontId="3" fillId="0" borderId="17" xfId="0" applyFont="1" applyFill="1" applyBorder="1" applyAlignment="1" applyProtection="1"/>
    <xf numFmtId="166" fontId="3" fillId="0" borderId="17" xfId="0" applyNumberFormat="1" applyFont="1" applyFill="1" applyBorder="1" applyAlignment="1" applyProtection="1"/>
    <xf numFmtId="166" fontId="3" fillId="0" borderId="18" xfId="0" applyNumberFormat="1" applyFont="1" applyFill="1" applyBorder="1" applyAlignment="1" applyProtection="1"/>
    <xf numFmtId="0" fontId="25" fillId="2" borderId="19" xfId="0" applyFont="1" applyFill="1" applyBorder="1" applyAlignment="1" applyProtection="1">
      <alignment horizontal="left" wrapText="1"/>
    </xf>
    <xf numFmtId="166" fontId="25" fillId="2" borderId="0" xfId="0" applyNumberFormat="1" applyFont="1" applyFill="1" applyAlignment="1" applyProtection="1">
      <alignment vertical="center"/>
    </xf>
    <xf numFmtId="0" fontId="10" fillId="0" borderId="0" xfId="0" applyFont="1" applyFill="1" applyBorder="1" applyAlignment="1" applyProtection="1"/>
    <xf numFmtId="166" fontId="10" fillId="0" borderId="0" xfId="0" applyNumberFormat="1" applyFont="1" applyFill="1" applyBorder="1" applyAlignment="1" applyProtection="1"/>
    <xf numFmtId="0" fontId="3" fillId="0" borderId="0" xfId="0" applyFont="1" applyBorder="1"/>
    <xf numFmtId="0" fontId="0" fillId="0" borderId="0" xfId="0" applyBorder="1"/>
    <xf numFmtId="0" fontId="3" fillId="0" borderId="12" xfId="0" applyFont="1" applyBorder="1"/>
    <xf numFmtId="0" fontId="3" fillId="0" borderId="51" xfId="0" applyFont="1" applyBorder="1"/>
    <xf numFmtId="0" fontId="2" fillId="2" borderId="0" xfId="0" applyFont="1" applyFill="1" applyAlignment="1">
      <alignment horizontal="center" vertical="center"/>
    </xf>
    <xf numFmtId="0" fontId="8" fillId="0" borderId="11" xfId="0" applyFont="1" applyFill="1" applyBorder="1" applyAlignment="1" applyProtection="1">
      <alignment horizontal="center"/>
    </xf>
    <xf numFmtId="0" fontId="20" fillId="0" borderId="41" xfId="2" applyFont="1" applyFill="1" applyBorder="1" applyAlignment="1">
      <alignment horizontal="center"/>
    </xf>
    <xf numFmtId="0" fontId="20" fillId="0" borderId="23" xfId="2" applyFont="1" applyFill="1" applyBorder="1" applyAlignment="1">
      <alignment horizontal="center"/>
    </xf>
    <xf numFmtId="167" fontId="20" fillId="0" borderId="24" xfId="2" applyNumberFormat="1" applyFont="1" applyFill="1" applyBorder="1" applyAlignment="1">
      <alignment horizontal="center"/>
    </xf>
    <xf numFmtId="167" fontId="20" fillId="0" borderId="25" xfId="2" applyNumberFormat="1" applyFont="1" applyFill="1" applyBorder="1" applyAlignment="1">
      <alignment horizontal="center"/>
    </xf>
    <xf numFmtId="165" fontId="20" fillId="0" borderId="26" xfId="2" applyNumberFormat="1" applyFont="1" applyFill="1" applyBorder="1" applyAlignment="1">
      <alignment horizontal="center" wrapText="1"/>
    </xf>
    <xf numFmtId="0" fontId="20" fillId="6" borderId="29" xfId="2" applyFont="1" applyFill="1" applyBorder="1" applyAlignment="1">
      <alignment horizontal="center"/>
    </xf>
    <xf numFmtId="0" fontId="20" fillId="0" borderId="41" xfId="2" applyFont="1" applyFill="1" applyBorder="1" applyAlignment="1"/>
    <xf numFmtId="0" fontId="0" fillId="0" borderId="40" xfId="0" applyFill="1" applyBorder="1"/>
    <xf numFmtId="0" fontId="0" fillId="0" borderId="35" xfId="0" applyFill="1" applyBorder="1"/>
    <xf numFmtId="0" fontId="0" fillId="6" borderId="29" xfId="0" applyFill="1" applyBorder="1"/>
    <xf numFmtId="0" fontId="20" fillId="0" borderId="49" xfId="2" applyFont="1" applyFill="1" applyBorder="1" applyAlignment="1"/>
    <xf numFmtId="165" fontId="0" fillId="0" borderId="26" xfId="2" applyNumberFormat="1" applyFont="1" applyFill="1" applyBorder="1" applyAlignment="1">
      <alignment vertical="top" wrapText="1"/>
    </xf>
  </cellXfs>
  <cellStyles count="3">
    <cellStyle name="Currency" xfId="1" builtinId="4" customBuiltin="1"/>
    <cellStyle name="Normal" xfId="0" builtinId="0" customBuiltin="1"/>
    <cellStyle name="Normal 2" xfId="2"/>
  </cellStyles>
  <dxfs count="0"/>
  <tableStyles count="0" defaultTableStyle="TableStyleMedium2" defaultPivotStyle="PivotStyleLight16"/>
  <colors>
    <mruColors>
      <color rgb="FF7795C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autoTitleDeleted val="1"/>
    <c:plotArea>
      <c:layout>
        <c:manualLayout>
          <c:xMode val="edge"/>
          <c:yMode val="edge"/>
          <c:x val="0.0288141312000479"/>
          <c:y val="0.060965124457482"/>
          <c:w val="0.688334357092735"/>
          <c:h val="0.8719846293723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'Profit_-_Loss_Summary'!$A$6:$A$6</c:f>
              <c:strCache>
                <c:ptCount val="1"/>
                <c:pt idx="0">
                  <c:v>Total income</c:v>
                </c:pt>
              </c:strCache>
            </c:strRef>
          </c:tx>
          <c:spPr>
            <a:solidFill>
              <a:srgbClr val="7795CB"/>
            </a:solidFill>
            <a:ln w="12701">
              <a:solidFill>
                <a:srgbClr val="000000"/>
              </a:solidFill>
              <a:prstDash val="solid"/>
              <a:round/>
            </a:ln>
          </c:spPr>
          <c:invertIfNegative val="0"/>
          <c:cat>
            <c:strRef>
              <c:f>'Profit_-_Loss_Summary'!$B$5:$C$5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'Profit_-_Loss_Summary'!$B$6:$C$6</c:f>
              <c:numCache>
                <c:formatCode>"$"#,##0.00" ";[Red]"(""$"#,##0.00")"</c:formatCode>
                <c:ptCount val="2"/>
                <c:pt idx="0">
                  <c:v>85602.0</c:v>
                </c:pt>
                <c:pt idx="1">
                  <c:v>101984.0</c:v>
                </c:pt>
              </c:numCache>
            </c:numRef>
          </c:val>
        </c:ser>
        <c:ser>
          <c:idx val="1"/>
          <c:order val="1"/>
          <c:tx>
            <c:strRef>
              <c:f>'Profit_-_Loss_Summary'!$A$7:$A$7</c:f>
              <c:strCache>
                <c:ptCount val="1"/>
                <c:pt idx="0">
                  <c:v>Total expenses</c:v>
                </c:pt>
              </c:strCache>
            </c:strRef>
          </c:tx>
          <c:spPr>
            <a:solidFill>
              <a:srgbClr val="FFCC00"/>
            </a:solidFill>
            <a:ln w="12701">
              <a:solidFill>
                <a:srgbClr val="000000"/>
              </a:solidFill>
              <a:prstDash val="solid"/>
              <a:round/>
            </a:ln>
          </c:spPr>
          <c:invertIfNegative val="0"/>
          <c:cat>
            <c:strRef>
              <c:f>'Profit_-_Loss_Summary'!$B$5:$C$5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'Profit_-_Loss_Summary'!$B$7:$C$7</c:f>
              <c:numCache>
                <c:formatCode>"$"#,##0.00" ";[Red]"(""$"#,##0.00")"</c:formatCode>
                <c:ptCount val="2"/>
                <c:pt idx="0">
                  <c:v>68615.25</c:v>
                </c:pt>
                <c:pt idx="1">
                  <c:v>60650.86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3400568"/>
        <c:axId val="2100029544"/>
      </c:barChart>
      <c:valAx>
        <c:axId val="2100029544"/>
        <c:scaling>
          <c:orientation val="minMax"/>
        </c:scaling>
        <c:delete val="0"/>
        <c:axPos val="l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&quot;$&quot;#,##0.00&quot; &quot;;[Red]&quot;(&quot;&quot;$&quot;#,##0.00&quot;)&quot;" sourceLinked="1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75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3400568"/>
        <c:crosses val="autoZero"/>
        <c:crossBetween val="between"/>
      </c:valAx>
      <c:catAx>
        <c:axId val="20934005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0029544"/>
        <c:crosses val="autoZero"/>
        <c:auto val="1"/>
        <c:lblAlgn val="ctr"/>
        <c:lblOffset val="100"/>
        <c:tickLblSkip val="1"/>
        <c:tickMarkSkip val="1"/>
        <c:noMultiLvlLbl val="0"/>
      </c:catAx>
      <c:spPr>
        <a:noFill/>
        <a:ln w="12701">
          <a:solidFill>
            <a:srgbClr val="808080"/>
          </a:solidFill>
          <a:prstDash val="solid"/>
          <a:round/>
        </a:ln>
      </c:spPr>
    </c:plotArea>
    <c:legend>
      <c:legendPos val="r"/>
      <c:layout>
        <c:manualLayout>
          <c:xMode val="edge"/>
          <c:yMode val="edge"/>
          <c:x val="0.741647865268742"/>
          <c:y val="0.407166898255365"/>
        </c:manualLayout>
      </c:layout>
      <c:overlay val="0"/>
      <c:spPr>
        <a:solidFill>
          <a:srgbClr val="FFFFFF"/>
        </a:solidFill>
        <a:ln w="3172">
          <a:solidFill>
            <a:srgbClr val="000000"/>
          </a:solidFill>
          <a:prstDash val="solid"/>
          <a:round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69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1">
      <a:solidFill>
        <a:srgbClr val="0066CC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975" b="0" i="0" u="none" strike="noStrike" kern="1200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400050</xdr:colOff>
      <xdr:row>2</xdr:row>
      <xdr:rowOff>180978</xdr:rowOff>
    </xdr:from>
    <xdr:ext cx="4276721" cy="291465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topLeftCell="A3" workbookViewId="0">
      <selection activeCell="F41" sqref="F41"/>
    </sheetView>
  </sheetViews>
  <sheetFormatPr baseColWidth="10" defaultColWidth="8.83203125" defaultRowHeight="13" x14ac:dyDescent="0"/>
  <cols>
    <col min="1" max="1" width="30.6640625" style="1" customWidth="1"/>
    <col min="2" max="2" width="15.33203125" style="1" customWidth="1"/>
    <col min="3" max="3" width="16.6640625" style="1" bestFit="1" customWidth="1"/>
    <col min="4" max="4" width="3.5" style="1" customWidth="1"/>
    <col min="5" max="5" width="30.6640625" style="1" customWidth="1"/>
    <col min="6" max="6" width="15.33203125" style="1" customWidth="1"/>
    <col min="7" max="7" width="16.33203125" style="1" bestFit="1" customWidth="1"/>
    <col min="8" max="9" width="12.6640625" style="1" customWidth="1"/>
    <col min="10" max="10" width="9.1640625" style="1" customWidth="1"/>
    <col min="11" max="16384" width="8.83203125" style="1"/>
  </cols>
  <sheetData>
    <row r="1" spans="1:7" ht="21" customHeight="1">
      <c r="A1" s="215" t="s">
        <v>142</v>
      </c>
      <c r="B1" s="215"/>
      <c r="C1" s="215"/>
      <c r="D1" s="215"/>
      <c r="E1" s="215"/>
      <c r="F1" s="215"/>
      <c r="G1" s="215"/>
    </row>
    <row r="2" spans="1:7" ht="17.25" customHeight="1" thickBot="1">
      <c r="A2" s="2" t="s">
        <v>1</v>
      </c>
      <c r="B2" s="3"/>
      <c r="C2" s="3"/>
      <c r="D2" s="4"/>
      <c r="E2" s="3"/>
      <c r="F2" s="3"/>
      <c r="G2" s="4"/>
    </row>
    <row r="3" spans="1:7" ht="12" customHeight="1" thickTop="1" thickBot="1">
      <c r="F3" s="5" t="s">
        <v>2</v>
      </c>
      <c r="G3" s="5" t="s">
        <v>3</v>
      </c>
    </row>
    <row r="4" spans="1:7">
      <c r="A4" s="6" t="s">
        <v>4</v>
      </c>
      <c r="B4" s="6"/>
      <c r="C4" s="6"/>
      <c r="D4" s="6"/>
      <c r="E4" s="6"/>
      <c r="F4" s="7">
        <f>B31</f>
        <v>61354</v>
      </c>
      <c r="G4" s="7"/>
    </row>
    <row r="5" spans="1:7" ht="5.25" customHeight="1">
      <c r="A5" s="8"/>
      <c r="B5" s="8"/>
      <c r="C5" s="8"/>
      <c r="D5" s="9"/>
      <c r="E5" s="8"/>
      <c r="F5" s="8"/>
      <c r="G5" s="8"/>
    </row>
    <row r="6" spans="1:7" ht="14" thickBot="1">
      <c r="A6" s="10"/>
      <c r="B6" s="5" t="s">
        <v>2</v>
      </c>
      <c r="C6" s="5" t="s">
        <v>3</v>
      </c>
      <c r="F6" s="5" t="s">
        <v>2</v>
      </c>
      <c r="G6" s="5" t="s">
        <v>3</v>
      </c>
    </row>
    <row r="7" spans="1:7">
      <c r="A7" s="11" t="s">
        <v>5</v>
      </c>
      <c r="B7" s="12"/>
      <c r="C7" s="13"/>
      <c r="E7" s="11" t="s">
        <v>6</v>
      </c>
      <c r="F7" s="12"/>
      <c r="G7" s="13"/>
    </row>
    <row r="8" spans="1:7">
      <c r="A8" s="14" t="s">
        <v>7</v>
      </c>
      <c r="B8" s="15">
        <v>4000</v>
      </c>
      <c r="C8" s="16"/>
      <c r="E8" s="17" t="s">
        <v>8</v>
      </c>
      <c r="F8" s="15">
        <v>1500</v>
      </c>
      <c r="G8" s="16"/>
    </row>
    <row r="9" spans="1:7">
      <c r="A9" s="14" t="s">
        <v>9</v>
      </c>
      <c r="B9" s="15">
        <v>200</v>
      </c>
      <c r="C9" s="16"/>
      <c r="E9" s="18" t="s">
        <v>10</v>
      </c>
      <c r="F9" s="19">
        <v>1500</v>
      </c>
      <c r="G9" s="20"/>
    </row>
    <row r="10" spans="1:7">
      <c r="A10" s="14" t="s">
        <v>11</v>
      </c>
      <c r="B10" s="19">
        <v>3200</v>
      </c>
      <c r="C10" s="20"/>
      <c r="E10" s="213" t="s">
        <v>12</v>
      </c>
      <c r="F10" s="21">
        <v>1</v>
      </c>
      <c r="G10" s="22"/>
    </row>
    <row r="11" spans="1:7">
      <c r="A11" s="14" t="s">
        <v>14</v>
      </c>
      <c r="B11" s="19">
        <v>500</v>
      </c>
      <c r="C11" s="20"/>
      <c r="E11" s="23" t="s">
        <v>15</v>
      </c>
      <c r="F11" s="24">
        <v>3000</v>
      </c>
      <c r="G11" s="22"/>
    </row>
    <row r="12" spans="1:7">
      <c r="A12" s="14" t="s">
        <v>16</v>
      </c>
      <c r="B12" s="19">
        <v>1000</v>
      </c>
      <c r="C12" s="20" t="s">
        <v>143</v>
      </c>
      <c r="E12" s="23" t="s">
        <v>17</v>
      </c>
      <c r="F12" s="25">
        <v>3500</v>
      </c>
      <c r="G12" s="20"/>
    </row>
    <row r="13" spans="1:7">
      <c r="A13" s="26" t="s">
        <v>18</v>
      </c>
      <c r="B13" s="27">
        <f>SUM(B8:B12)</f>
        <v>8900</v>
      </c>
      <c r="C13" s="28"/>
      <c r="E13" s="18" t="s">
        <v>19</v>
      </c>
      <c r="F13" s="25">
        <v>12000</v>
      </c>
      <c r="G13" s="20"/>
    </row>
    <row r="14" spans="1:7" ht="14" thickBot="1">
      <c r="E14" s="18" t="s">
        <v>20</v>
      </c>
      <c r="F14" s="25">
        <v>4000</v>
      </c>
      <c r="G14" s="20"/>
    </row>
    <row r="15" spans="1:7">
      <c r="A15" s="11" t="s">
        <v>25</v>
      </c>
      <c r="B15" s="12"/>
      <c r="C15" s="13"/>
      <c r="E15" s="18" t="s">
        <v>149</v>
      </c>
      <c r="F15" s="24">
        <v>2500</v>
      </c>
      <c r="G15" s="22"/>
    </row>
    <row r="16" spans="1:7">
      <c r="A16" s="14" t="s">
        <v>144</v>
      </c>
      <c r="B16" s="15">
        <v>1500</v>
      </c>
      <c r="C16" s="16"/>
      <c r="E16" s="18" t="s">
        <v>21</v>
      </c>
      <c r="F16" s="24">
        <v>0</v>
      </c>
      <c r="G16" s="22"/>
    </row>
    <row r="17" spans="1:8">
      <c r="A17" s="14" t="s">
        <v>26</v>
      </c>
      <c r="B17" s="15">
        <v>5000</v>
      </c>
      <c r="C17" s="20"/>
      <c r="E17" s="18" t="s">
        <v>22</v>
      </c>
      <c r="F17" s="24">
        <v>1000</v>
      </c>
      <c r="G17" s="22"/>
    </row>
    <row r="18" spans="1:8">
      <c r="A18" s="14" t="s">
        <v>28</v>
      </c>
      <c r="B18" s="15">
        <v>1</v>
      </c>
      <c r="C18" s="20"/>
      <c r="E18" s="18" t="s">
        <v>23</v>
      </c>
      <c r="F18" s="25">
        <v>2000</v>
      </c>
      <c r="G18" s="22"/>
    </row>
    <row r="19" spans="1:8">
      <c r="A19" s="14" t="s">
        <v>30</v>
      </c>
      <c r="B19" s="19">
        <v>1</v>
      </c>
      <c r="C19" s="20"/>
      <c r="E19" s="31" t="s">
        <v>24</v>
      </c>
      <c r="F19" s="25">
        <v>12000</v>
      </c>
      <c r="G19" s="22"/>
    </row>
    <row r="20" spans="1:8">
      <c r="A20" s="23" t="s">
        <v>33</v>
      </c>
      <c r="B20" s="19">
        <v>750</v>
      </c>
      <c r="C20" s="20"/>
      <c r="E20" s="26" t="s">
        <v>18</v>
      </c>
      <c r="F20" s="29">
        <f>SUM(F8:F19)</f>
        <v>43001</v>
      </c>
      <c r="G20" s="30"/>
    </row>
    <row r="21" spans="1:8" ht="14" thickBot="1">
      <c r="A21" s="213" t="s">
        <v>34</v>
      </c>
      <c r="B21" s="25">
        <v>500</v>
      </c>
      <c r="C21" s="20"/>
    </row>
    <row r="22" spans="1:8">
      <c r="A22" s="214" t="s">
        <v>36</v>
      </c>
      <c r="B22" s="25">
        <v>1</v>
      </c>
      <c r="C22" s="20"/>
      <c r="E22" s="11" t="s">
        <v>27</v>
      </c>
      <c r="F22" s="12"/>
      <c r="G22" s="13"/>
    </row>
    <row r="23" spans="1:8">
      <c r="A23" s="26" t="s">
        <v>18</v>
      </c>
      <c r="B23" s="201">
        <f>SUM(B16:B22)</f>
        <v>7753</v>
      </c>
      <c r="C23" s="200"/>
      <c r="E23" s="17" t="s">
        <v>29</v>
      </c>
      <c r="F23" s="15">
        <v>1000</v>
      </c>
      <c r="G23" s="34"/>
    </row>
    <row r="24" spans="1:8">
      <c r="E24" s="23" t="s">
        <v>31</v>
      </c>
      <c r="F24" s="19">
        <v>200</v>
      </c>
      <c r="G24" s="20"/>
    </row>
    <row r="25" spans="1:8">
      <c r="A25" s="14"/>
      <c r="B25" s="198"/>
      <c r="C25" s="198"/>
      <c r="E25" s="23" t="s">
        <v>32</v>
      </c>
      <c r="F25" s="19">
        <v>0</v>
      </c>
      <c r="G25" s="20"/>
    </row>
    <row r="26" spans="1:8">
      <c r="A26" s="35"/>
      <c r="B26" s="198"/>
      <c r="C26" s="198"/>
      <c r="E26" s="23" t="s">
        <v>6</v>
      </c>
      <c r="F26" s="19">
        <v>200</v>
      </c>
      <c r="G26" s="20"/>
    </row>
    <row r="27" spans="1:8">
      <c r="A27" s="35"/>
      <c r="B27" s="198"/>
      <c r="C27" s="198"/>
      <c r="E27" s="23" t="s">
        <v>35</v>
      </c>
      <c r="F27" s="19">
        <v>300</v>
      </c>
      <c r="G27" s="20"/>
    </row>
    <row r="28" spans="1:8" ht="14" thickBot="1">
      <c r="B28" s="199"/>
      <c r="C28" s="198"/>
      <c r="E28" s="26" t="s">
        <v>18</v>
      </c>
      <c r="F28" s="29">
        <f>SUM(F23:F27)</f>
        <v>1700</v>
      </c>
      <c r="G28" s="30"/>
    </row>
    <row r="29" spans="1:8" customFormat="1">
      <c r="A29" s="202"/>
      <c r="B29" s="203" t="s">
        <v>2</v>
      </c>
      <c r="C29" s="203" t="s">
        <v>3</v>
      </c>
      <c r="D29" s="1"/>
      <c r="E29" s="32"/>
      <c r="F29" s="36"/>
      <c r="G29" s="36"/>
      <c r="H29" s="1"/>
    </row>
    <row r="30" spans="1:8" customFormat="1" ht="15">
      <c r="A30" s="204" t="s">
        <v>37</v>
      </c>
      <c r="B30" s="205">
        <v>86667</v>
      </c>
      <c r="C30" s="205"/>
      <c r="D30" s="1"/>
      <c r="E30" s="192"/>
      <c r="F30" s="193"/>
      <c r="G30" s="193"/>
      <c r="H30" s="1"/>
    </row>
    <row r="31" spans="1:8" customFormat="1" ht="15" thickBot="1">
      <c r="A31" s="204" t="s">
        <v>38</v>
      </c>
      <c r="B31" s="206">
        <f>SUM(B13+B23+F20+F28)</f>
        <v>61354</v>
      </c>
      <c r="C31" s="206"/>
      <c r="D31" s="1"/>
      <c r="E31" s="1" t="s">
        <v>13</v>
      </c>
      <c r="F31" s="195"/>
      <c r="G31" s="195"/>
      <c r="H31" s="1"/>
    </row>
    <row r="32" spans="1:8" customFormat="1" ht="14.25" customHeight="1" thickBot="1">
      <c r="A32" s="207" t="s">
        <v>39</v>
      </c>
      <c r="B32" s="208">
        <f>SUM(B30-B31)</f>
        <v>25313</v>
      </c>
      <c r="C32" s="208"/>
      <c r="D32" s="1"/>
      <c r="E32" s="194"/>
      <c r="F32" s="195"/>
      <c r="G32" s="195"/>
      <c r="H32" s="1"/>
    </row>
    <row r="33" spans="1:8" customFormat="1" ht="15">
      <c r="A33" s="37"/>
      <c r="B33" s="37"/>
      <c r="C33" s="37"/>
      <c r="D33" s="1"/>
      <c r="E33" s="196"/>
      <c r="F33" s="197"/>
      <c r="G33" s="197"/>
      <c r="H33" s="1"/>
    </row>
    <row r="34" spans="1:8" customFormat="1">
      <c r="A34" s="37"/>
      <c r="B34" s="37"/>
      <c r="C34" s="37"/>
      <c r="D34" s="1"/>
      <c r="E34" s="1"/>
      <c r="F34" s="1"/>
      <c r="G34" s="43"/>
      <c r="H34" s="1"/>
    </row>
    <row r="35" spans="1:8" customFormat="1" ht="13.5" customHeight="1">
      <c r="A35" s="1"/>
      <c r="B35" s="1"/>
      <c r="C35" s="1"/>
      <c r="D35" s="1"/>
      <c r="E35" s="1"/>
      <c r="F35" s="1"/>
      <c r="G35" s="33"/>
      <c r="H35" s="1"/>
    </row>
    <row r="36" spans="1:8" customFormat="1">
      <c r="A36" s="1"/>
      <c r="B36" s="1"/>
      <c r="C36" s="1"/>
      <c r="D36" s="1"/>
      <c r="E36" s="1"/>
      <c r="F36" s="1"/>
      <c r="G36" s="33"/>
      <c r="H36" s="1"/>
    </row>
    <row r="37" spans="1:8" customFormat="1">
      <c r="A37" s="1"/>
      <c r="B37" s="1"/>
      <c r="C37" s="1"/>
      <c r="D37" s="1"/>
      <c r="E37" s="1"/>
      <c r="F37" s="1"/>
      <c r="G37" s="1"/>
      <c r="H37" s="1"/>
    </row>
    <row r="38" spans="1:8" customFormat="1">
      <c r="A38" s="44"/>
      <c r="B38" s="1"/>
      <c r="C38" s="1"/>
      <c r="D38" s="1"/>
      <c r="E38" s="1"/>
      <c r="F38" s="1"/>
      <c r="G38" s="1"/>
      <c r="H38" s="1"/>
    </row>
    <row r="39" spans="1:8" customFormat="1">
      <c r="A39" s="1"/>
      <c r="B39" s="1"/>
      <c r="C39" s="1"/>
      <c r="D39" s="1"/>
      <c r="E39" s="1"/>
      <c r="F39" s="1"/>
      <c r="G39" s="1"/>
      <c r="H39" s="1"/>
    </row>
    <row r="40" spans="1:8" customFormat="1">
      <c r="A40" s="1"/>
      <c r="B40" s="45"/>
      <c r="C40" s="1"/>
      <c r="D40" s="1"/>
      <c r="E40" s="1"/>
      <c r="F40" s="1"/>
      <c r="G40" s="1"/>
      <c r="H40" s="1"/>
    </row>
  </sheetData>
  <mergeCells count="1">
    <mergeCell ref="A1:G1"/>
  </mergeCells>
  <phoneticPr fontId="28" type="noConversion"/>
  <printOptions horizontalCentered="1"/>
  <pageMargins left="0.75000000000000011" right="0.75000000000000011" top="1" bottom="1" header="0.5" footer="0.5"/>
  <pageSetup scale="96" fitToWidth="0" fitToHeight="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6"/>
  <sheetViews>
    <sheetView topLeftCell="A4" workbookViewId="0">
      <selection activeCell="A4" sqref="A4:G49"/>
    </sheetView>
  </sheetViews>
  <sheetFormatPr baseColWidth="10" defaultColWidth="8.83203125" defaultRowHeight="13" x14ac:dyDescent="0"/>
  <cols>
    <col min="1" max="2" width="15.33203125" style="1" customWidth="1"/>
    <col min="3" max="3" width="42" style="1" customWidth="1"/>
    <col min="4" max="4" width="15.33203125" style="1" customWidth="1"/>
    <col min="5" max="5" width="8.33203125" style="1" customWidth="1"/>
    <col min="6" max="6" width="21" style="1" customWidth="1"/>
    <col min="7" max="7" width="15.83203125" style="1" customWidth="1"/>
    <col min="8" max="8" width="12.5" style="1" customWidth="1"/>
    <col min="9" max="9" width="9.1640625" style="1" customWidth="1"/>
    <col min="10" max="16384" width="8.83203125" style="1"/>
  </cols>
  <sheetData>
    <row r="1" spans="1:7" ht="30.75" customHeight="1">
      <c r="A1" s="215" t="s">
        <v>142</v>
      </c>
      <c r="B1" s="215"/>
      <c r="C1" s="215"/>
      <c r="D1" s="215"/>
      <c r="E1" s="215"/>
      <c r="F1" s="215"/>
      <c r="G1" s="215"/>
    </row>
    <row r="2" spans="1:7" ht="21" thickBot="1">
      <c r="A2" s="2" t="s">
        <v>40</v>
      </c>
      <c r="B2" s="46"/>
      <c r="C2" s="47"/>
      <c r="D2" s="46"/>
      <c r="E2" s="46"/>
      <c r="F2" s="47"/>
      <c r="G2" s="47"/>
    </row>
    <row r="3" spans="1:7" ht="15" thickTop="1" thickBot="1">
      <c r="F3" s="48" t="s">
        <v>2</v>
      </c>
      <c r="G3" s="48" t="s">
        <v>3</v>
      </c>
    </row>
    <row r="4" spans="1:7" ht="14" thickBot="1">
      <c r="A4" s="49" t="s">
        <v>37</v>
      </c>
      <c r="B4" s="50"/>
      <c r="C4" s="50"/>
      <c r="D4" s="50"/>
      <c r="E4" s="50"/>
      <c r="F4" s="51">
        <f>SUM(F17+F25+F33+F49)</f>
        <v>86667</v>
      </c>
      <c r="G4" s="51"/>
    </row>
    <row r="5" spans="1:7" ht="14" thickBot="1">
      <c r="A5" s="35"/>
      <c r="B5" s="35"/>
      <c r="C5" s="52"/>
      <c r="D5" s="35"/>
      <c r="E5" s="35"/>
      <c r="F5" s="35"/>
      <c r="G5" s="35"/>
    </row>
    <row r="6" spans="1:7">
      <c r="A6" s="6" t="s">
        <v>41</v>
      </c>
      <c r="B6" s="53"/>
      <c r="C6" s="53"/>
      <c r="D6" s="53"/>
      <c r="E6" s="53"/>
      <c r="F6" s="53"/>
      <c r="G6" s="53"/>
    </row>
    <row r="7" spans="1:7">
      <c r="A7" s="54" t="s">
        <v>2</v>
      </c>
      <c r="B7" s="54" t="s">
        <v>3</v>
      </c>
      <c r="C7" s="55"/>
      <c r="D7" s="35"/>
      <c r="E7" s="35"/>
      <c r="F7" s="54" t="s">
        <v>2</v>
      </c>
      <c r="G7" s="54" t="s">
        <v>3</v>
      </c>
    </row>
    <row r="8" spans="1:7">
      <c r="A8" s="56">
        <v>200</v>
      </c>
      <c r="B8" s="57"/>
      <c r="C8" s="55" t="s">
        <v>42</v>
      </c>
      <c r="D8" s="58">
        <v>155</v>
      </c>
      <c r="E8" s="35"/>
      <c r="F8" s="59">
        <f>SUM(A8*D8)</f>
        <v>31000</v>
      </c>
      <c r="G8" s="60"/>
    </row>
    <row r="9" spans="1:7">
      <c r="A9" s="56">
        <v>10</v>
      </c>
      <c r="B9" s="57"/>
      <c r="C9" s="55" t="s">
        <v>43</v>
      </c>
      <c r="D9" s="58">
        <v>185</v>
      </c>
      <c r="E9" s="35"/>
      <c r="F9" s="59">
        <f t="shared" ref="F9:F16" si="0">SUM(A9*D9)</f>
        <v>1850</v>
      </c>
      <c r="G9" s="60"/>
    </row>
    <row r="10" spans="1:7">
      <c r="A10" s="56">
        <v>60</v>
      </c>
      <c r="B10" s="57"/>
      <c r="C10" s="55" t="s">
        <v>44</v>
      </c>
      <c r="D10" s="58">
        <v>115</v>
      </c>
      <c r="E10" s="35"/>
      <c r="F10" s="59">
        <f t="shared" si="0"/>
        <v>6900</v>
      </c>
      <c r="G10" s="60"/>
    </row>
    <row r="11" spans="1:7">
      <c r="A11" s="56">
        <v>45</v>
      </c>
      <c r="B11" s="57"/>
      <c r="C11" s="61" t="s">
        <v>45</v>
      </c>
      <c r="D11" s="58">
        <v>185</v>
      </c>
      <c r="E11" s="35"/>
      <c r="F11" s="59">
        <f t="shared" si="0"/>
        <v>8325</v>
      </c>
      <c r="G11" s="60"/>
    </row>
    <row r="12" spans="1:7">
      <c r="A12" s="56">
        <v>5</v>
      </c>
      <c r="B12" s="57"/>
      <c r="C12" s="61" t="s">
        <v>46</v>
      </c>
      <c r="D12" s="58">
        <v>215</v>
      </c>
      <c r="E12" s="35"/>
      <c r="F12" s="59">
        <f t="shared" si="0"/>
        <v>1075</v>
      </c>
      <c r="G12" s="60"/>
    </row>
    <row r="13" spans="1:7">
      <c r="A13" s="56">
        <v>55</v>
      </c>
      <c r="B13" s="57"/>
      <c r="C13" s="61" t="s">
        <v>47</v>
      </c>
      <c r="D13" s="58">
        <v>145</v>
      </c>
      <c r="E13" s="35"/>
      <c r="F13" s="59">
        <f t="shared" si="0"/>
        <v>7975</v>
      </c>
      <c r="G13" s="60"/>
    </row>
    <row r="14" spans="1:7">
      <c r="A14" s="56">
        <v>30</v>
      </c>
      <c r="B14" s="57"/>
      <c r="C14" s="62" t="s">
        <v>48</v>
      </c>
      <c r="D14" s="58">
        <v>125</v>
      </c>
      <c r="E14" s="35"/>
      <c r="F14" s="59">
        <f t="shared" si="0"/>
        <v>3750</v>
      </c>
      <c r="G14" s="60"/>
    </row>
    <row r="15" spans="1:7">
      <c r="A15" s="56">
        <v>5</v>
      </c>
      <c r="B15" s="57"/>
      <c r="C15" s="62" t="s">
        <v>49</v>
      </c>
      <c r="D15" s="58">
        <v>135</v>
      </c>
      <c r="E15" s="35"/>
      <c r="F15" s="59">
        <f t="shared" si="0"/>
        <v>675</v>
      </c>
      <c r="G15" s="60"/>
    </row>
    <row r="16" spans="1:7">
      <c r="A16" s="56">
        <v>15</v>
      </c>
      <c r="B16" s="57"/>
      <c r="C16" s="62" t="s">
        <v>50</v>
      </c>
      <c r="D16" s="58">
        <v>95</v>
      </c>
      <c r="E16" s="35"/>
      <c r="F16" s="59">
        <f t="shared" si="0"/>
        <v>1425</v>
      </c>
      <c r="G16" s="198"/>
    </row>
    <row r="17" spans="1:10">
      <c r="A17" s="216" t="s">
        <v>51</v>
      </c>
      <c r="B17" s="216"/>
      <c r="C17" s="63" t="s">
        <v>52</v>
      </c>
      <c r="D17" s="35"/>
      <c r="E17" s="35"/>
      <c r="F17" s="64">
        <f>SUM(F8:F16)</f>
        <v>62975</v>
      </c>
      <c r="G17" s="36"/>
      <c r="H17" s="36"/>
    </row>
    <row r="18" spans="1:10" ht="14" thickBot="1">
      <c r="A18" s="65">
        <v>400</v>
      </c>
      <c r="B18" s="65"/>
      <c r="C18" s="63"/>
      <c r="D18" s="35"/>
      <c r="E18" s="35"/>
      <c r="F18" s="64"/>
      <c r="G18" s="36"/>
    </row>
    <row r="19" spans="1:10">
      <c r="A19" s="6" t="s">
        <v>53</v>
      </c>
      <c r="B19" s="53"/>
      <c r="C19" s="53"/>
      <c r="D19" s="53"/>
      <c r="E19" s="53"/>
      <c r="F19" s="53"/>
      <c r="G19" s="53"/>
    </row>
    <row r="20" spans="1:10" s="66" customFormat="1">
      <c r="A20" s="54" t="s">
        <v>2</v>
      </c>
      <c r="B20" s="54" t="s">
        <v>3</v>
      </c>
      <c r="C20" s="54"/>
      <c r="D20" s="54"/>
      <c r="E20" s="54"/>
      <c r="F20" s="54" t="s">
        <v>2</v>
      </c>
      <c r="G20" s="54" t="s">
        <v>3</v>
      </c>
      <c r="J20" s="67"/>
    </row>
    <row r="21" spans="1:10">
      <c r="A21" s="68">
        <v>70</v>
      </c>
      <c r="B21" s="69"/>
      <c r="C21" s="55" t="s">
        <v>54</v>
      </c>
      <c r="D21" s="58">
        <v>10</v>
      </c>
      <c r="E21" s="35"/>
      <c r="F21" s="59">
        <f>SUM(A21*D21)</f>
        <v>700</v>
      </c>
      <c r="G21" s="59"/>
    </row>
    <row r="22" spans="1:10">
      <c r="A22" s="68">
        <v>70</v>
      </c>
      <c r="B22" s="69"/>
      <c r="C22" s="55" t="s">
        <v>55</v>
      </c>
      <c r="D22" s="58">
        <v>40</v>
      </c>
      <c r="E22" s="35"/>
      <c r="F22" s="59">
        <f t="shared" ref="F22:F24" si="1">SUM(A22*D22)</f>
        <v>2800</v>
      </c>
      <c r="G22" s="59"/>
    </row>
    <row r="23" spans="1:10">
      <c r="A23" s="68">
        <v>40</v>
      </c>
      <c r="B23" s="69"/>
      <c r="C23" s="55" t="s">
        <v>56</v>
      </c>
      <c r="D23" s="58">
        <v>10</v>
      </c>
      <c r="E23" s="35"/>
      <c r="F23" s="59">
        <f t="shared" si="1"/>
        <v>400</v>
      </c>
      <c r="G23" s="59"/>
    </row>
    <row r="24" spans="1:10" customFormat="1">
      <c r="A24" s="68">
        <v>40</v>
      </c>
      <c r="B24" s="69"/>
      <c r="C24" s="55" t="s">
        <v>57</v>
      </c>
      <c r="D24" s="58">
        <v>15</v>
      </c>
      <c r="E24" s="35"/>
      <c r="F24" s="59">
        <f t="shared" si="1"/>
        <v>600</v>
      </c>
      <c r="G24" s="59"/>
      <c r="H24" s="1"/>
      <c r="I24" s="1"/>
      <c r="J24" s="1"/>
    </row>
    <row r="25" spans="1:10" customFormat="1">
      <c r="A25" s="35"/>
      <c r="B25" s="35"/>
      <c r="C25" s="35"/>
      <c r="D25" s="35"/>
      <c r="E25" s="35"/>
      <c r="F25" s="64">
        <f>SUM(F21:F24)</f>
        <v>4500</v>
      </c>
      <c r="G25" s="64"/>
      <c r="H25" s="1"/>
      <c r="I25" s="1"/>
      <c r="J25" s="1"/>
    </row>
    <row r="26" spans="1:10" ht="14" thickBot="1"/>
    <row r="27" spans="1:10" customFormat="1">
      <c r="A27" s="6" t="s">
        <v>58</v>
      </c>
      <c r="B27" s="53"/>
      <c r="C27" s="53"/>
      <c r="D27" s="53"/>
      <c r="E27" s="53"/>
      <c r="F27" s="53"/>
      <c r="G27" s="53"/>
      <c r="H27" s="1"/>
      <c r="I27" s="1"/>
      <c r="J27" s="1"/>
    </row>
    <row r="28" spans="1:10" s="37" customFormat="1">
      <c r="A28" s="54" t="s">
        <v>2</v>
      </c>
      <c r="B28" s="54" t="s">
        <v>3</v>
      </c>
      <c r="C28" s="35"/>
      <c r="D28" s="35"/>
      <c r="E28" s="35"/>
      <c r="F28" s="54" t="s">
        <v>2</v>
      </c>
      <c r="G28" s="54" t="s">
        <v>3</v>
      </c>
    </row>
    <row r="29" spans="1:10" s="37" customFormat="1">
      <c r="A29" s="68">
        <v>20</v>
      </c>
      <c r="B29" s="69"/>
      <c r="C29" s="55" t="s">
        <v>59</v>
      </c>
      <c r="D29" s="58">
        <v>450</v>
      </c>
      <c r="E29" s="35"/>
      <c r="F29" s="59">
        <v>4500</v>
      </c>
      <c r="G29" s="59"/>
    </row>
    <row r="30" spans="1:10" s="37" customFormat="1">
      <c r="A30" s="68">
        <v>0</v>
      </c>
      <c r="B30" s="69"/>
      <c r="C30" s="55" t="s">
        <v>145</v>
      </c>
      <c r="D30" s="58">
        <v>40</v>
      </c>
      <c r="E30" s="35"/>
      <c r="F30" s="59">
        <v>0</v>
      </c>
      <c r="G30" s="59"/>
    </row>
    <row r="31" spans="1:10" s="37" customFormat="1">
      <c r="A31" s="68">
        <v>5</v>
      </c>
      <c r="B31" s="69"/>
      <c r="C31" s="55" t="s">
        <v>60</v>
      </c>
      <c r="D31" s="58">
        <v>300</v>
      </c>
      <c r="E31" s="35"/>
      <c r="F31" s="59">
        <v>3000</v>
      </c>
      <c r="G31" s="59"/>
    </row>
    <row r="32" spans="1:10" customFormat="1">
      <c r="A32" s="68">
        <v>0</v>
      </c>
      <c r="B32" s="69"/>
      <c r="C32" s="55" t="s">
        <v>61</v>
      </c>
      <c r="D32" s="58">
        <v>40</v>
      </c>
      <c r="E32" s="35"/>
      <c r="F32" s="59">
        <v>0</v>
      </c>
      <c r="G32" s="59"/>
      <c r="H32" s="1"/>
      <c r="I32" s="1"/>
      <c r="J32" s="1"/>
    </row>
    <row r="33" spans="1:10" customFormat="1">
      <c r="A33" s="35"/>
      <c r="B33" s="35"/>
      <c r="C33" s="35"/>
      <c r="D33" s="35"/>
      <c r="E33" s="35"/>
      <c r="F33" s="64">
        <f>SUM(F29:F32)</f>
        <v>7500</v>
      </c>
      <c r="G33" s="64"/>
      <c r="H33" s="1"/>
      <c r="I33" s="1"/>
      <c r="J33" s="1"/>
    </row>
    <row r="34" spans="1:10" customFormat="1" ht="14" thickBot="1">
      <c r="A34" s="35"/>
      <c r="B34" s="35"/>
      <c r="C34" s="35"/>
      <c r="D34" s="35"/>
      <c r="E34" s="35"/>
      <c r="F34" s="64"/>
      <c r="G34" s="64"/>
      <c r="H34" s="1"/>
      <c r="I34" s="1"/>
      <c r="J34" s="1"/>
    </row>
    <row r="35" spans="1:10" customFormat="1">
      <c r="A35" s="6" t="s">
        <v>62</v>
      </c>
      <c r="B35" s="53"/>
      <c r="C35" s="53"/>
      <c r="D35" s="53"/>
      <c r="E35" s="53"/>
      <c r="F35" s="53"/>
      <c r="G35" s="53"/>
      <c r="H35" s="1"/>
      <c r="I35" s="1"/>
      <c r="J35" s="1"/>
    </row>
    <row r="36" spans="1:10" s="66" customFormat="1">
      <c r="A36" s="54" t="s">
        <v>2</v>
      </c>
      <c r="B36" s="54" t="s">
        <v>3</v>
      </c>
      <c r="C36" s="54"/>
      <c r="D36" s="54"/>
      <c r="E36" s="54"/>
      <c r="F36" s="54" t="s">
        <v>2</v>
      </c>
      <c r="G36" s="36" t="s">
        <v>3</v>
      </c>
    </row>
    <row r="37" spans="1:10" s="73" customFormat="1">
      <c r="A37" s="70">
        <v>1</v>
      </c>
      <c r="B37" s="57"/>
      <c r="C37" s="55" t="s">
        <v>63</v>
      </c>
      <c r="D37" s="71">
        <v>1</v>
      </c>
      <c r="E37" s="72"/>
      <c r="F37" s="59">
        <f>SUM(A37*D37)</f>
        <v>1</v>
      </c>
      <c r="G37" s="59"/>
    </row>
    <row r="38" spans="1:10" customFormat="1">
      <c r="A38" s="68">
        <v>80</v>
      </c>
      <c r="B38" s="69"/>
      <c r="C38" s="74" t="s">
        <v>64</v>
      </c>
      <c r="D38" s="58">
        <v>42</v>
      </c>
      <c r="E38" s="35"/>
      <c r="F38" s="59">
        <f t="shared" ref="F38:F48" si="2">SUM(A38*D38)</f>
        <v>3360</v>
      </c>
      <c r="G38" s="59"/>
      <c r="H38" s="33"/>
      <c r="I38" s="1"/>
      <c r="J38" s="1"/>
    </row>
    <row r="39" spans="1:10" customFormat="1">
      <c r="A39" s="68">
        <v>50</v>
      </c>
      <c r="B39" s="69"/>
      <c r="C39" s="74" t="s">
        <v>65</v>
      </c>
      <c r="D39" s="58">
        <v>22</v>
      </c>
      <c r="E39" s="35"/>
      <c r="F39" s="59">
        <f t="shared" si="2"/>
        <v>1100</v>
      </c>
      <c r="G39" s="59"/>
      <c r="H39" s="1"/>
      <c r="I39" s="1"/>
      <c r="J39" s="1"/>
    </row>
    <row r="40" spans="1:10" customFormat="1">
      <c r="A40" s="68">
        <v>5</v>
      </c>
      <c r="B40" s="69"/>
      <c r="C40" s="74" t="s">
        <v>66</v>
      </c>
      <c r="D40" s="58">
        <v>32</v>
      </c>
      <c r="E40" s="35"/>
      <c r="F40" s="59">
        <f t="shared" si="2"/>
        <v>160</v>
      </c>
      <c r="G40" s="59"/>
      <c r="H40" s="1"/>
      <c r="I40" s="1"/>
      <c r="J40" s="1"/>
    </row>
    <row r="41" spans="1:10" customFormat="1">
      <c r="A41" s="68">
        <v>10</v>
      </c>
      <c r="B41" s="69"/>
      <c r="C41" s="74" t="s">
        <v>67</v>
      </c>
      <c r="D41" s="58">
        <v>32</v>
      </c>
      <c r="E41" s="35"/>
      <c r="F41" s="59">
        <f t="shared" si="2"/>
        <v>320</v>
      </c>
      <c r="G41" s="59"/>
      <c r="H41" s="1"/>
      <c r="I41" s="1"/>
      <c r="J41" s="1"/>
    </row>
    <row r="42" spans="1:10" customFormat="1">
      <c r="A42" s="68">
        <v>100</v>
      </c>
      <c r="B42" s="69"/>
      <c r="C42" s="74" t="s">
        <v>150</v>
      </c>
      <c r="D42" s="58">
        <v>25</v>
      </c>
      <c r="E42" s="35"/>
      <c r="F42" s="59">
        <f t="shared" si="2"/>
        <v>2500</v>
      </c>
      <c r="G42" s="59"/>
      <c r="H42" s="1"/>
      <c r="I42" s="1"/>
      <c r="J42" s="1"/>
    </row>
    <row r="43" spans="1:10" customFormat="1">
      <c r="A43" s="68">
        <v>1</v>
      </c>
      <c r="B43" s="69"/>
      <c r="C43" s="74" t="s">
        <v>147</v>
      </c>
      <c r="D43" s="58">
        <v>1000</v>
      </c>
      <c r="E43" s="35"/>
      <c r="F43" s="59">
        <f t="shared" si="2"/>
        <v>1000</v>
      </c>
      <c r="G43" s="59"/>
      <c r="H43" s="1"/>
      <c r="I43" s="1"/>
      <c r="J43" s="1"/>
    </row>
    <row r="44" spans="1:10" customFormat="1">
      <c r="A44" s="68">
        <v>2</v>
      </c>
      <c r="B44" s="69"/>
      <c r="C44" s="74" t="s">
        <v>146</v>
      </c>
      <c r="D44" s="58">
        <v>500</v>
      </c>
      <c r="E44" s="35"/>
      <c r="F44" s="59">
        <f t="shared" si="2"/>
        <v>1000</v>
      </c>
      <c r="G44" s="59"/>
      <c r="H44" s="1"/>
      <c r="I44" s="1"/>
      <c r="J44" s="1"/>
    </row>
    <row r="45" spans="1:10" customFormat="1">
      <c r="A45" s="68">
        <v>3</v>
      </c>
      <c r="B45" s="69"/>
      <c r="C45" s="74" t="s">
        <v>148</v>
      </c>
      <c r="D45" s="58">
        <v>250</v>
      </c>
      <c r="E45" s="35"/>
      <c r="F45" s="59">
        <f t="shared" si="2"/>
        <v>750</v>
      </c>
      <c r="G45" s="59"/>
      <c r="H45" s="1"/>
      <c r="I45" s="1"/>
      <c r="J45" s="1"/>
    </row>
    <row r="46" spans="1:10" customFormat="1">
      <c r="A46" s="68">
        <v>2</v>
      </c>
      <c r="B46" s="69"/>
      <c r="C46" s="74" t="s">
        <v>68</v>
      </c>
      <c r="D46" s="58">
        <v>500</v>
      </c>
      <c r="E46" s="35"/>
      <c r="F46" s="59">
        <f t="shared" si="2"/>
        <v>1000</v>
      </c>
      <c r="G46" s="59"/>
      <c r="H46" s="1"/>
      <c r="I46" s="1"/>
      <c r="J46" s="1"/>
    </row>
    <row r="47" spans="1:10" customFormat="1">
      <c r="A47" s="68">
        <v>2</v>
      </c>
      <c r="B47" s="69"/>
      <c r="C47" s="74" t="s">
        <v>69</v>
      </c>
      <c r="D47" s="58">
        <v>250</v>
      </c>
      <c r="E47" s="35"/>
      <c r="F47" s="59">
        <f t="shared" si="2"/>
        <v>500</v>
      </c>
      <c r="G47" s="59"/>
      <c r="H47" s="1"/>
      <c r="I47" s="1"/>
      <c r="J47" s="1"/>
    </row>
    <row r="48" spans="1:10" customFormat="1">
      <c r="A48" s="68">
        <v>1</v>
      </c>
      <c r="B48" s="75"/>
      <c r="C48" s="74" t="s">
        <v>70</v>
      </c>
      <c r="D48" s="58">
        <v>1</v>
      </c>
      <c r="E48" s="35"/>
      <c r="F48" s="59">
        <f t="shared" si="2"/>
        <v>1</v>
      </c>
      <c r="G48" s="76"/>
      <c r="H48" s="1"/>
      <c r="I48" s="1"/>
      <c r="J48" s="1"/>
    </row>
    <row r="49" spans="1:10" customFormat="1">
      <c r="A49" s="35"/>
      <c r="B49" s="35"/>
      <c r="C49" s="35"/>
      <c r="D49" s="35"/>
      <c r="E49" s="35"/>
      <c r="F49" s="64">
        <f>SUM(F37:F48)</f>
        <v>11692</v>
      </c>
      <c r="G49" s="64"/>
      <c r="H49" s="1"/>
      <c r="I49" s="1"/>
      <c r="J49" s="1"/>
    </row>
    <row r="50" spans="1:10" s="212" customFormat="1">
      <c r="A50" s="209"/>
      <c r="B50" s="209"/>
      <c r="C50" s="209"/>
      <c r="D50" s="209"/>
      <c r="E50" s="209"/>
      <c r="F50" s="210"/>
      <c r="G50" s="209"/>
      <c r="H50" s="211"/>
      <c r="I50" s="211"/>
      <c r="J50" s="211"/>
    </row>
    <row r="51" spans="1:10" customFormat="1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customFormat="1">
      <c r="A52" s="1"/>
      <c r="B52" s="1"/>
      <c r="C52" s="1"/>
      <c r="D52" s="1"/>
      <c r="E52" s="1"/>
      <c r="F52" s="1"/>
      <c r="G52" s="33"/>
      <c r="H52" s="1"/>
      <c r="I52" s="1"/>
      <c r="J52" s="1"/>
    </row>
    <row r="53" spans="1:10" customFormat="1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customFormat="1">
      <c r="A54" s="1"/>
      <c r="B54" s="1"/>
      <c r="C54" s="1"/>
      <c r="D54" s="59"/>
      <c r="E54" s="1"/>
      <c r="F54" s="1"/>
      <c r="G54" s="43"/>
      <c r="H54" s="1"/>
      <c r="I54" s="1"/>
      <c r="J54" s="1"/>
    </row>
    <row r="55" spans="1:10" customFormat="1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customFormat="1">
      <c r="A56" s="1"/>
      <c r="B56" s="1"/>
      <c r="C56" s="1"/>
      <c r="D56" s="59"/>
      <c r="E56" s="1"/>
      <c r="F56" s="1"/>
      <c r="G56" s="1"/>
      <c r="H56" s="1"/>
      <c r="I56" s="1"/>
      <c r="J56" s="1"/>
    </row>
  </sheetData>
  <mergeCells count="2">
    <mergeCell ref="A1:G1"/>
    <mergeCell ref="A17:B17"/>
  </mergeCells>
  <phoneticPr fontId="28" type="noConversion"/>
  <printOptions horizontalCentered="1"/>
  <pageMargins left="0.5" right="0.5" top="0.5" bottom="0.5" header="0.3" footer="0.3"/>
  <pageSetup scale="69" fitToWidth="0" fitToHeight="0" orientation="landscape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T95"/>
  <sheetViews>
    <sheetView workbookViewId="0"/>
  </sheetViews>
  <sheetFormatPr baseColWidth="10" defaultColWidth="8.83203125" defaultRowHeight="12" x14ac:dyDescent="0"/>
  <cols>
    <col min="1" max="1" width="9.1640625" customWidth="1"/>
    <col min="2" max="2" width="43.33203125" style="182" customWidth="1"/>
    <col min="3" max="3" width="11.5" style="183" customWidth="1"/>
    <col min="4" max="4" width="9.1640625" style="183" customWidth="1"/>
    <col min="5" max="5" width="9.1640625" style="182" customWidth="1"/>
    <col min="6" max="6" width="10.5" style="165" customWidth="1"/>
    <col min="7" max="7" width="9.1640625" style="165" customWidth="1"/>
    <col min="8" max="8" width="10" style="165" customWidth="1"/>
    <col min="9" max="9" width="10.6640625" style="165" customWidth="1"/>
    <col min="10" max="10" width="15" style="184" customWidth="1"/>
    <col min="11" max="11" width="13.1640625" customWidth="1"/>
    <col min="12" max="12" width="8.83203125" customWidth="1"/>
  </cols>
  <sheetData>
    <row r="1" spans="2:13" ht="13" thickBot="1">
      <c r="B1" s="218" t="s">
        <v>71</v>
      </c>
      <c r="C1" s="219" t="s">
        <v>72</v>
      </c>
      <c r="D1" s="219"/>
      <c r="E1" s="219"/>
      <c r="F1" s="219"/>
      <c r="G1" s="219"/>
      <c r="H1" s="219"/>
      <c r="I1" s="220" t="s">
        <v>73</v>
      </c>
      <c r="J1" s="220"/>
      <c r="K1" s="221" t="s">
        <v>74</v>
      </c>
    </row>
    <row r="2" spans="2:13" ht="13" thickBot="1">
      <c r="B2" s="218"/>
      <c r="C2" s="77" t="s">
        <v>75</v>
      </c>
      <c r="D2" s="78" t="s">
        <v>76</v>
      </c>
      <c r="E2" s="78" t="s">
        <v>77</v>
      </c>
      <c r="F2" s="77" t="s">
        <v>78</v>
      </c>
      <c r="G2" s="77" t="s">
        <v>79</v>
      </c>
      <c r="H2" s="77" t="s">
        <v>80</v>
      </c>
      <c r="I2" s="79" t="s">
        <v>81</v>
      </c>
      <c r="J2" s="80" t="s">
        <v>82</v>
      </c>
      <c r="K2" s="221"/>
    </row>
    <row r="3" spans="2:13" ht="13" thickBot="1">
      <c r="B3" s="222" t="s">
        <v>83</v>
      </c>
      <c r="C3" s="222"/>
      <c r="D3" s="222"/>
      <c r="E3" s="222"/>
      <c r="F3" s="222"/>
      <c r="G3" s="222"/>
      <c r="H3" s="222"/>
      <c r="I3" s="222"/>
      <c r="J3" s="222"/>
      <c r="K3" s="222"/>
    </row>
    <row r="4" spans="2:13" s="81" customFormat="1" ht="12.75" customHeight="1">
      <c r="B4" s="82" t="s">
        <v>84</v>
      </c>
      <c r="C4" s="83"/>
      <c r="D4" s="83"/>
      <c r="E4" s="83"/>
      <c r="F4" s="83"/>
      <c r="G4" s="83"/>
      <c r="H4" s="83"/>
      <c r="I4" s="83"/>
      <c r="J4" s="84"/>
      <c r="K4" s="85" t="s">
        <v>85</v>
      </c>
    </row>
    <row r="5" spans="2:13">
      <c r="B5" s="86" t="s">
        <v>86</v>
      </c>
      <c r="C5" s="87">
        <v>28</v>
      </c>
      <c r="D5" s="88" t="s">
        <v>87</v>
      </c>
      <c r="E5" s="89">
        <v>4</v>
      </c>
      <c r="F5" s="90">
        <v>112</v>
      </c>
      <c r="G5" s="91">
        <v>24.64</v>
      </c>
      <c r="H5" s="91">
        <v>136.63999999999999</v>
      </c>
      <c r="I5" s="92">
        <v>0</v>
      </c>
      <c r="J5" s="93">
        <v>136.63999999999999</v>
      </c>
      <c r="K5" s="94"/>
    </row>
    <row r="6" spans="2:13">
      <c r="B6" s="86" t="s">
        <v>88</v>
      </c>
      <c r="C6" s="87">
        <v>28.5</v>
      </c>
      <c r="D6" s="88" t="s">
        <v>87</v>
      </c>
      <c r="E6" s="89">
        <v>6</v>
      </c>
      <c r="F6" s="90">
        <v>171</v>
      </c>
      <c r="G6" s="91">
        <v>37.619999999999997</v>
      </c>
      <c r="H6" s="91">
        <v>208.62</v>
      </c>
      <c r="I6" s="92">
        <v>0</v>
      </c>
      <c r="J6" s="93">
        <v>208.62</v>
      </c>
      <c r="K6" s="94"/>
    </row>
    <row r="7" spans="2:13">
      <c r="B7" s="95" t="s">
        <v>89</v>
      </c>
      <c r="C7" s="96">
        <v>45</v>
      </c>
      <c r="D7" s="97" t="s">
        <v>90</v>
      </c>
      <c r="E7" s="98">
        <v>1</v>
      </c>
      <c r="F7" s="90">
        <v>45</v>
      </c>
      <c r="G7" s="91">
        <v>9.9</v>
      </c>
      <c r="H7" s="91">
        <v>54.9</v>
      </c>
      <c r="I7" s="92">
        <v>0</v>
      </c>
      <c r="J7" s="93">
        <v>54.9</v>
      </c>
      <c r="K7" s="94"/>
    </row>
    <row r="8" spans="2:13">
      <c r="B8" s="95" t="s">
        <v>91</v>
      </c>
      <c r="C8" s="96">
        <v>30</v>
      </c>
      <c r="D8" s="97" t="s">
        <v>92</v>
      </c>
      <c r="E8" s="98">
        <v>3</v>
      </c>
      <c r="F8" s="90">
        <v>90</v>
      </c>
      <c r="G8" s="91">
        <v>19.8</v>
      </c>
      <c r="H8" s="91">
        <v>109.8</v>
      </c>
      <c r="I8" s="92">
        <v>0</v>
      </c>
      <c r="J8" s="93">
        <v>109.8</v>
      </c>
      <c r="K8" s="94"/>
    </row>
    <row r="9" spans="2:13">
      <c r="B9" s="99" t="s">
        <v>93</v>
      </c>
      <c r="C9" s="100"/>
      <c r="D9" s="100"/>
      <c r="E9" s="100"/>
      <c r="F9" s="101">
        <v>418</v>
      </c>
      <c r="G9" s="102">
        <v>91.96</v>
      </c>
      <c r="H9" s="103">
        <v>509.96</v>
      </c>
      <c r="I9" s="104">
        <v>0</v>
      </c>
      <c r="J9" s="105">
        <v>509.96</v>
      </c>
      <c r="K9" s="106"/>
    </row>
    <row r="10" spans="2:13">
      <c r="B10" s="107"/>
      <c r="C10" s="100"/>
      <c r="D10" s="100"/>
      <c r="E10" s="100"/>
      <c r="F10" s="100"/>
      <c r="G10" s="100"/>
      <c r="H10" s="108"/>
      <c r="I10" s="109"/>
      <c r="J10" s="110"/>
      <c r="K10" s="94"/>
    </row>
    <row r="11" spans="2:13" s="81" customFormat="1">
      <c r="B11" s="111" t="s">
        <v>94</v>
      </c>
      <c r="C11" s="112"/>
      <c r="D11" s="112"/>
      <c r="E11" s="112"/>
      <c r="F11" s="112"/>
      <c r="G11" s="112"/>
      <c r="H11" s="112"/>
      <c r="I11" s="112"/>
      <c r="J11" s="113"/>
      <c r="K11" s="94"/>
    </row>
    <row r="12" spans="2:13">
      <c r="B12" s="86" t="s">
        <v>95</v>
      </c>
      <c r="C12" s="114">
        <v>23</v>
      </c>
      <c r="D12" s="88" t="s">
        <v>96</v>
      </c>
      <c r="E12" s="115">
        <v>50</v>
      </c>
      <c r="F12" s="101">
        <v>1150</v>
      </c>
      <c r="G12" s="105">
        <v>253</v>
      </c>
      <c r="H12" s="103">
        <v>1403</v>
      </c>
      <c r="I12" s="116">
        <v>0</v>
      </c>
      <c r="J12" s="106">
        <v>1403</v>
      </c>
      <c r="K12" s="94"/>
      <c r="M12" s="81"/>
    </row>
    <row r="13" spans="2:13">
      <c r="B13" s="107"/>
      <c r="C13" s="100"/>
      <c r="D13" s="100"/>
      <c r="E13" s="100"/>
      <c r="F13" s="100"/>
      <c r="G13" s="100"/>
      <c r="H13" s="108"/>
      <c r="I13" s="117"/>
      <c r="J13" s="110"/>
      <c r="K13" s="94"/>
      <c r="M13" s="81"/>
    </row>
    <row r="14" spans="2:13" s="81" customFormat="1">
      <c r="B14" s="111" t="s">
        <v>97</v>
      </c>
      <c r="C14" s="112"/>
      <c r="D14" s="112"/>
      <c r="E14" s="112"/>
      <c r="F14" s="112"/>
      <c r="G14" s="112"/>
      <c r="H14" s="112"/>
      <c r="I14" s="112"/>
      <c r="J14" s="113"/>
      <c r="K14" s="94"/>
    </row>
    <row r="15" spans="2:13">
      <c r="B15" s="86" t="s">
        <v>98</v>
      </c>
      <c r="C15" s="87">
        <v>28.5</v>
      </c>
      <c r="D15" s="88" t="s">
        <v>87</v>
      </c>
      <c r="E15" s="89">
        <v>18</v>
      </c>
      <c r="F15" s="90">
        <v>513</v>
      </c>
      <c r="G15" s="91">
        <v>112.86</v>
      </c>
      <c r="H15" s="91">
        <v>625.86</v>
      </c>
      <c r="I15" s="92">
        <v>0</v>
      </c>
      <c r="J15" s="93">
        <v>625.86</v>
      </c>
      <c r="K15" s="94"/>
      <c r="M15" s="81"/>
    </row>
    <row r="16" spans="2:13">
      <c r="B16" s="86" t="s">
        <v>99</v>
      </c>
      <c r="C16" s="87">
        <v>3</v>
      </c>
      <c r="D16" s="118" t="s">
        <v>100</v>
      </c>
      <c r="E16" s="89">
        <v>75</v>
      </c>
      <c r="F16" s="90">
        <v>225</v>
      </c>
      <c r="G16" s="91">
        <v>49.5</v>
      </c>
      <c r="H16" s="91">
        <v>274.5</v>
      </c>
      <c r="I16" s="92">
        <v>0</v>
      </c>
      <c r="J16" s="93">
        <v>274.5</v>
      </c>
      <c r="K16" s="94"/>
      <c r="M16" s="81"/>
    </row>
    <row r="17" spans="2:11">
      <c r="B17" s="95" t="s">
        <v>91</v>
      </c>
      <c r="C17" s="96">
        <v>30</v>
      </c>
      <c r="D17" s="119" t="s">
        <v>92</v>
      </c>
      <c r="E17" s="98">
        <v>5</v>
      </c>
      <c r="F17" s="90">
        <v>150</v>
      </c>
      <c r="G17" s="120">
        <v>33</v>
      </c>
      <c r="H17" s="91">
        <v>183</v>
      </c>
      <c r="I17" s="92">
        <v>0</v>
      </c>
      <c r="J17" s="93">
        <v>183</v>
      </c>
      <c r="K17" s="94"/>
    </row>
    <row r="18" spans="2:11" ht="13" thickBot="1">
      <c r="B18" s="99" t="s">
        <v>93</v>
      </c>
      <c r="C18" s="100"/>
      <c r="D18" s="100"/>
      <c r="E18" s="100"/>
      <c r="F18" s="101">
        <v>888</v>
      </c>
      <c r="G18" s="102">
        <v>195.36</v>
      </c>
      <c r="H18" s="103">
        <v>1083.3600000000001</v>
      </c>
      <c r="I18" s="105">
        <v>0</v>
      </c>
      <c r="J18" s="106">
        <v>1083.3600000000001</v>
      </c>
      <c r="K18" s="121"/>
    </row>
    <row r="19" spans="2:11">
      <c r="B19" s="217" t="s">
        <v>101</v>
      </c>
      <c r="C19" s="217"/>
      <c r="D19" s="217"/>
      <c r="E19" s="217"/>
      <c r="F19" s="217"/>
      <c r="G19" s="217"/>
      <c r="H19" s="217"/>
      <c r="I19" s="217"/>
      <c r="J19" s="217"/>
      <c r="K19" s="122"/>
    </row>
    <row r="20" spans="2:11">
      <c r="B20" s="99"/>
      <c r="C20" s="123"/>
      <c r="D20" s="123"/>
      <c r="E20" s="123"/>
      <c r="F20" s="123"/>
      <c r="G20" s="123"/>
      <c r="H20" s="117"/>
      <c r="I20" s="109"/>
      <c r="J20" s="110"/>
      <c r="K20" s="122"/>
    </row>
    <row r="21" spans="2:11" s="81" customFormat="1" ht="13" thickBot="1">
      <c r="B21" s="223" t="s">
        <v>15</v>
      </c>
      <c r="C21" s="223"/>
      <c r="D21" s="223"/>
      <c r="E21" s="223"/>
      <c r="F21" s="223"/>
      <c r="G21" s="223"/>
      <c r="H21" s="223"/>
      <c r="I21" s="223"/>
      <c r="J21" s="223"/>
      <c r="K21" s="224"/>
    </row>
    <row r="22" spans="2:11" ht="13" thickBot="1">
      <c r="B22" s="86"/>
      <c r="C22" s="114">
        <v>36</v>
      </c>
      <c r="D22" s="88" t="s">
        <v>102</v>
      </c>
      <c r="E22" s="89">
        <v>70</v>
      </c>
      <c r="F22" s="90">
        <v>2520</v>
      </c>
      <c r="G22" s="91">
        <v>453.59999999999997</v>
      </c>
      <c r="H22" s="91">
        <v>2973.6</v>
      </c>
      <c r="I22" s="124">
        <v>0</v>
      </c>
      <c r="J22" s="93">
        <v>2973.6</v>
      </c>
      <c r="K22" s="224"/>
    </row>
    <row r="23" spans="2:11" ht="13" thickBot="1">
      <c r="B23" s="95"/>
      <c r="C23" s="125"/>
      <c r="D23" s="97" t="s">
        <v>102</v>
      </c>
      <c r="E23" s="98"/>
      <c r="F23" s="90">
        <v>0</v>
      </c>
      <c r="G23" s="126"/>
      <c r="H23" s="91"/>
      <c r="I23" s="124"/>
      <c r="J23" s="93"/>
      <c r="K23" s="224"/>
    </row>
    <row r="24" spans="2:11" ht="13" thickBot="1">
      <c r="B24" s="95"/>
      <c r="C24" s="125"/>
      <c r="D24" s="97" t="s">
        <v>102</v>
      </c>
      <c r="E24" s="98"/>
      <c r="F24" s="90">
        <v>0</v>
      </c>
      <c r="G24" s="126"/>
      <c r="H24" s="91"/>
      <c r="I24" s="124"/>
      <c r="J24" s="93"/>
      <c r="K24" s="224"/>
    </row>
    <row r="25" spans="2:11" ht="13" thickBot="1">
      <c r="B25" s="99" t="s">
        <v>93</v>
      </c>
      <c r="C25" s="123"/>
      <c r="D25" s="123"/>
      <c r="E25" s="123">
        <v>70</v>
      </c>
      <c r="F25" s="101">
        <v>2520</v>
      </c>
      <c r="G25" s="102">
        <v>453.59999999999997</v>
      </c>
      <c r="H25" s="103">
        <v>2973.6</v>
      </c>
      <c r="I25" s="105">
        <v>0</v>
      </c>
      <c r="J25" s="106">
        <v>2973.6</v>
      </c>
      <c r="K25" s="224"/>
    </row>
    <row r="26" spans="2:11" ht="13" thickBot="1">
      <c r="B26" s="127" t="s">
        <v>103</v>
      </c>
      <c r="C26" s="128"/>
      <c r="D26" s="129"/>
      <c r="E26" s="130"/>
      <c r="F26" s="131">
        <v>4976</v>
      </c>
      <c r="G26" s="131">
        <v>993.91999999999985</v>
      </c>
      <c r="H26" s="131">
        <v>5969.92</v>
      </c>
      <c r="I26" s="131">
        <v>0</v>
      </c>
      <c r="J26" s="131">
        <v>5969.92</v>
      </c>
      <c r="K26" s="224"/>
    </row>
    <row r="27" spans="2:11" s="81" customFormat="1" ht="16.5" customHeight="1">
      <c r="B27" s="132"/>
      <c r="C27" s="133"/>
      <c r="D27" s="133"/>
      <c r="E27" s="133"/>
      <c r="F27" s="134"/>
      <c r="G27" s="133"/>
      <c r="H27" s="135"/>
      <c r="I27" s="136"/>
      <c r="J27" s="137"/>
      <c r="K27" s="138"/>
    </row>
    <row r="28" spans="2:11" s="81" customFormat="1" ht="16.5" customHeight="1">
      <c r="B28" s="132"/>
      <c r="C28" s="133"/>
      <c r="D28" s="133"/>
      <c r="E28" s="133"/>
      <c r="F28" s="134"/>
      <c r="G28" s="133"/>
      <c r="H28" s="135"/>
      <c r="I28" s="136"/>
      <c r="J28" s="137"/>
      <c r="K28" s="139"/>
    </row>
    <row r="29" spans="2:11" s="81" customFormat="1" ht="16.5" customHeight="1">
      <c r="B29" s="132"/>
      <c r="C29" s="133"/>
      <c r="D29" s="133"/>
      <c r="E29" s="133"/>
      <c r="F29" s="134"/>
      <c r="G29" s="133"/>
      <c r="H29" s="135"/>
      <c r="I29" s="136"/>
      <c r="J29" s="137"/>
      <c r="K29" s="139"/>
    </row>
    <row r="30" spans="2:11" s="81" customFormat="1" ht="16.5" customHeight="1" thickBot="1">
      <c r="B30" s="132"/>
      <c r="C30" s="133"/>
      <c r="D30" s="133"/>
      <c r="E30" s="133"/>
      <c r="F30" s="140"/>
      <c r="G30" s="133"/>
      <c r="H30" s="135"/>
      <c r="I30" s="136"/>
      <c r="J30" s="137"/>
      <c r="K30" s="139"/>
    </row>
    <row r="31" spans="2:11" ht="13" thickBot="1">
      <c r="B31" s="218" t="s">
        <v>104</v>
      </c>
      <c r="C31" s="219" t="s">
        <v>72</v>
      </c>
      <c r="D31" s="219"/>
      <c r="E31" s="219"/>
      <c r="F31" s="219"/>
      <c r="G31" s="219"/>
      <c r="H31" s="219"/>
      <c r="I31" s="220" t="s">
        <v>73</v>
      </c>
      <c r="J31" s="220"/>
      <c r="K31" s="221" t="s">
        <v>74</v>
      </c>
    </row>
    <row r="32" spans="2:11" ht="13" thickBot="1">
      <c r="B32" s="218"/>
      <c r="C32" s="77" t="s">
        <v>75</v>
      </c>
      <c r="D32" s="78" t="s">
        <v>76</v>
      </c>
      <c r="E32" s="78" t="s">
        <v>105</v>
      </c>
      <c r="F32" s="77" t="s">
        <v>78</v>
      </c>
      <c r="G32" s="77" t="s">
        <v>79</v>
      </c>
      <c r="H32" s="77" t="s">
        <v>80</v>
      </c>
      <c r="I32" s="79" t="s">
        <v>81</v>
      </c>
      <c r="J32" s="80" t="s">
        <v>82</v>
      </c>
      <c r="K32" s="221"/>
    </row>
    <row r="33" spans="2:20" s="81" customFormat="1">
      <c r="B33" s="222" t="s">
        <v>106</v>
      </c>
      <c r="C33" s="222"/>
      <c r="D33" s="222"/>
      <c r="E33" s="222"/>
      <c r="F33" s="222"/>
      <c r="G33" s="222"/>
      <c r="H33" s="222"/>
      <c r="I33" s="222"/>
      <c r="J33" s="222"/>
      <c r="K33" s="222"/>
    </row>
    <row r="34" spans="2:20" s="81" customFormat="1" ht="13" thickBot="1">
      <c r="B34" s="223" t="s">
        <v>107</v>
      </c>
      <c r="C34" s="223"/>
      <c r="D34" s="223"/>
      <c r="E34" s="223"/>
      <c r="F34" s="223"/>
      <c r="G34" s="223"/>
      <c r="H34" s="223"/>
      <c r="I34" s="223"/>
      <c r="J34" s="223"/>
      <c r="K34" s="224"/>
    </row>
    <row r="35" spans="2:20" ht="13" thickBot="1">
      <c r="B35" s="86" t="s">
        <v>86</v>
      </c>
      <c r="C35" s="87">
        <v>28</v>
      </c>
      <c r="D35" s="88" t="s">
        <v>87</v>
      </c>
      <c r="E35" s="89">
        <v>6</v>
      </c>
      <c r="F35" s="90">
        <v>168</v>
      </c>
      <c r="G35" s="91">
        <v>36.96</v>
      </c>
      <c r="H35" s="91">
        <v>204.96</v>
      </c>
      <c r="I35" s="124">
        <v>0</v>
      </c>
      <c r="J35" s="93">
        <v>204.96</v>
      </c>
      <c r="K35" s="224"/>
    </row>
    <row r="36" spans="2:20" ht="13" thickBot="1">
      <c r="B36" s="86" t="s">
        <v>108</v>
      </c>
      <c r="C36" s="87">
        <v>28.5</v>
      </c>
      <c r="D36" s="88" t="s">
        <v>87</v>
      </c>
      <c r="E36" s="89">
        <v>21</v>
      </c>
      <c r="F36" s="90">
        <v>598.5</v>
      </c>
      <c r="G36" s="91">
        <v>131.66999999999999</v>
      </c>
      <c r="H36" s="91">
        <v>730.17</v>
      </c>
      <c r="I36" s="124">
        <v>0</v>
      </c>
      <c r="J36" s="93">
        <v>730.17</v>
      </c>
      <c r="K36" s="224"/>
      <c r="M36" s="81"/>
      <c r="N36" s="81"/>
      <c r="O36" s="81"/>
      <c r="P36" s="81"/>
      <c r="Q36" s="81"/>
      <c r="R36" s="81"/>
      <c r="S36" s="81"/>
      <c r="T36" s="81"/>
    </row>
    <row r="37" spans="2:20" ht="13" thickBot="1">
      <c r="B37" s="95" t="s">
        <v>89</v>
      </c>
      <c r="C37" s="87">
        <v>45</v>
      </c>
      <c r="D37" s="88" t="s">
        <v>90</v>
      </c>
      <c r="E37" s="89">
        <v>5</v>
      </c>
      <c r="F37" s="90">
        <v>225</v>
      </c>
      <c r="G37" s="91">
        <v>49.5</v>
      </c>
      <c r="H37" s="91">
        <v>274.5</v>
      </c>
      <c r="I37" s="124">
        <v>0</v>
      </c>
      <c r="J37" s="93">
        <v>274.5</v>
      </c>
      <c r="K37" s="224"/>
      <c r="M37" s="81"/>
      <c r="N37" s="81"/>
      <c r="O37" s="81"/>
      <c r="P37" s="81"/>
      <c r="Q37" s="81"/>
      <c r="R37" s="81"/>
      <c r="S37" s="81"/>
      <c r="T37" s="81"/>
    </row>
    <row r="38" spans="2:20" ht="13" thickBot="1">
      <c r="B38" s="95" t="s">
        <v>91</v>
      </c>
      <c r="C38" s="87">
        <v>30</v>
      </c>
      <c r="D38" s="88" t="s">
        <v>92</v>
      </c>
      <c r="E38" s="89">
        <v>7</v>
      </c>
      <c r="F38" s="90">
        <v>210</v>
      </c>
      <c r="G38" s="91">
        <v>46.2</v>
      </c>
      <c r="H38" s="91">
        <v>256.2</v>
      </c>
      <c r="I38" s="124">
        <v>0</v>
      </c>
      <c r="J38" s="93">
        <v>256.2</v>
      </c>
      <c r="K38" s="224"/>
      <c r="R38" s="141"/>
      <c r="S38" s="141"/>
      <c r="T38" s="141"/>
    </row>
    <row r="39" spans="2:20" ht="13" thickBot="1">
      <c r="B39" s="99" t="s">
        <v>93</v>
      </c>
      <c r="C39" s="100"/>
      <c r="D39" s="100"/>
      <c r="E39" s="100"/>
      <c r="F39" s="101">
        <v>1201.5</v>
      </c>
      <c r="G39" s="102">
        <v>264.33</v>
      </c>
      <c r="H39" s="103">
        <v>1465.8300000000002</v>
      </c>
      <c r="I39" s="105">
        <v>0</v>
      </c>
      <c r="J39" s="106">
        <v>1465.8300000000002</v>
      </c>
      <c r="K39" s="224"/>
    </row>
    <row r="40" spans="2:20" ht="13" thickBot="1">
      <c r="B40" s="107"/>
      <c r="C40" s="100"/>
      <c r="D40" s="100"/>
      <c r="E40" s="100"/>
      <c r="F40" s="100"/>
      <c r="G40" s="100"/>
      <c r="H40" s="117"/>
      <c r="I40" s="109"/>
      <c r="J40" s="110"/>
      <c r="K40" s="224"/>
    </row>
    <row r="41" spans="2:20" s="81" customFormat="1" ht="13" thickBot="1">
      <c r="B41" s="223" t="s">
        <v>94</v>
      </c>
      <c r="C41" s="223"/>
      <c r="D41" s="223"/>
      <c r="E41" s="223"/>
      <c r="F41" s="223"/>
      <c r="G41" s="223"/>
      <c r="H41" s="223"/>
      <c r="I41" s="223"/>
      <c r="J41" s="223"/>
      <c r="K41" s="224"/>
      <c r="M41"/>
      <c r="N41"/>
      <c r="O41"/>
      <c r="P41"/>
      <c r="Q41"/>
    </row>
    <row r="42" spans="2:20" s="81" customFormat="1" ht="13" thickBot="1">
      <c r="B42" s="142"/>
      <c r="C42" s="112">
        <v>26</v>
      </c>
      <c r="D42" s="112"/>
      <c r="E42" s="112">
        <v>400</v>
      </c>
      <c r="F42" s="90">
        <v>10400</v>
      </c>
      <c r="G42" s="91">
        <v>2288</v>
      </c>
      <c r="H42" s="143">
        <v>12688</v>
      </c>
      <c r="I42" s="124">
        <v>0</v>
      </c>
      <c r="J42" s="144">
        <v>12688</v>
      </c>
      <c r="K42" s="224"/>
      <c r="M42"/>
      <c r="N42"/>
      <c r="O42"/>
      <c r="P42"/>
      <c r="Q42"/>
      <c r="R42"/>
      <c r="S42"/>
      <c r="T42"/>
    </row>
    <row r="43" spans="2:20" s="81" customFormat="1" ht="13" thickBot="1">
      <c r="B43" s="142"/>
      <c r="C43" s="112"/>
      <c r="D43" s="112"/>
      <c r="E43" s="112"/>
      <c r="F43" s="90">
        <v>0</v>
      </c>
      <c r="G43" s="91">
        <v>0</v>
      </c>
      <c r="H43" s="143">
        <v>0</v>
      </c>
      <c r="I43" s="124">
        <v>0</v>
      </c>
      <c r="J43" s="144">
        <v>0</v>
      </c>
      <c r="K43" s="224"/>
      <c r="M43"/>
      <c r="N43"/>
      <c r="O43"/>
      <c r="P43"/>
      <c r="Q43"/>
      <c r="R43"/>
      <c r="S43"/>
      <c r="T43"/>
    </row>
    <row r="44" spans="2:20" s="141" customFormat="1" ht="13" thickBot="1">
      <c r="B44" s="145"/>
      <c r="C44" s="146"/>
      <c r="D44" s="146"/>
      <c r="E44" s="146"/>
      <c r="F44" s="90">
        <v>0</v>
      </c>
      <c r="G44" s="91">
        <v>0</v>
      </c>
      <c r="H44" s="147">
        <v>0</v>
      </c>
      <c r="I44" s="124">
        <v>0</v>
      </c>
      <c r="J44" s="144">
        <v>0</v>
      </c>
      <c r="K44" s="224"/>
      <c r="M44"/>
      <c r="N44" s="81"/>
      <c r="O44"/>
      <c r="P44"/>
      <c r="Q44"/>
      <c r="R44"/>
      <c r="S44"/>
      <c r="T44"/>
    </row>
    <row r="45" spans="2:20" ht="13" thickBot="1">
      <c r="B45" s="86"/>
      <c r="C45" s="114"/>
      <c r="D45" s="88" t="s">
        <v>102</v>
      </c>
      <c r="E45" s="148">
        <v>400</v>
      </c>
      <c r="F45" s="101">
        <v>0</v>
      </c>
      <c r="G45" s="105">
        <v>2288</v>
      </c>
      <c r="H45" s="103">
        <v>12688</v>
      </c>
      <c r="I45" s="116">
        <v>0</v>
      </c>
      <c r="J45" s="110">
        <v>12688</v>
      </c>
      <c r="K45" s="224"/>
    </row>
    <row r="46" spans="2:20" ht="13" thickBot="1">
      <c r="B46" s="107"/>
      <c r="C46" s="100"/>
      <c r="D46" s="100"/>
      <c r="E46" s="100"/>
      <c r="F46" s="100"/>
      <c r="G46" s="100"/>
      <c r="H46" s="117"/>
      <c r="I46" s="109"/>
      <c r="J46" s="110"/>
      <c r="K46" s="224"/>
    </row>
    <row r="47" spans="2:20" s="81" customFormat="1" ht="13" thickBot="1">
      <c r="B47" s="223" t="s">
        <v>109</v>
      </c>
      <c r="C47" s="223"/>
      <c r="D47" s="223"/>
      <c r="E47" s="223"/>
      <c r="F47" s="223"/>
      <c r="G47" s="223"/>
      <c r="H47" s="223"/>
      <c r="I47" s="223"/>
      <c r="J47" s="223"/>
      <c r="K47" s="224"/>
      <c r="M47"/>
      <c r="N47"/>
      <c r="O47"/>
      <c r="P47"/>
      <c r="Q47"/>
    </row>
    <row r="48" spans="2:20" ht="13" thickBot="1">
      <c r="B48" s="86" t="s">
        <v>110</v>
      </c>
      <c r="C48" s="87">
        <v>28.5</v>
      </c>
      <c r="D48" s="88" t="s">
        <v>87</v>
      </c>
      <c r="E48" s="89">
        <v>41</v>
      </c>
      <c r="F48" s="90">
        <v>1168.5</v>
      </c>
      <c r="G48" s="90">
        <v>257.07</v>
      </c>
      <c r="H48" s="91">
        <v>1425.57</v>
      </c>
      <c r="I48" s="124">
        <v>0</v>
      </c>
      <c r="J48" s="93">
        <v>1425.57</v>
      </c>
      <c r="K48" s="224"/>
    </row>
    <row r="49" spans="2:20" ht="13" thickBot="1">
      <c r="B49" s="86" t="s">
        <v>99</v>
      </c>
      <c r="C49" s="87">
        <v>3</v>
      </c>
      <c r="D49" s="118" t="s">
        <v>100</v>
      </c>
      <c r="E49" s="89">
        <v>200</v>
      </c>
      <c r="F49" s="90">
        <v>600</v>
      </c>
      <c r="G49" s="90">
        <v>132</v>
      </c>
      <c r="H49" s="91">
        <v>732</v>
      </c>
      <c r="I49" s="124">
        <v>0</v>
      </c>
      <c r="J49" s="93">
        <v>732</v>
      </c>
      <c r="K49" s="224"/>
    </row>
    <row r="50" spans="2:20" ht="13" thickBot="1">
      <c r="B50" s="95" t="s">
        <v>91</v>
      </c>
      <c r="C50" s="96">
        <v>30</v>
      </c>
      <c r="D50" s="119" t="s">
        <v>92</v>
      </c>
      <c r="E50" s="98">
        <v>4</v>
      </c>
      <c r="F50" s="90">
        <v>120</v>
      </c>
      <c r="G50" s="90">
        <v>26.4</v>
      </c>
      <c r="H50" s="91">
        <v>146.4</v>
      </c>
      <c r="I50" s="124">
        <v>0</v>
      </c>
      <c r="J50" s="93">
        <v>146.4</v>
      </c>
      <c r="K50" s="224"/>
    </row>
    <row r="51" spans="2:20" ht="13" thickBot="1">
      <c r="B51" s="99" t="s">
        <v>93</v>
      </c>
      <c r="C51" s="123"/>
      <c r="D51" s="123"/>
      <c r="E51" s="123"/>
      <c r="F51" s="101">
        <v>1888.5</v>
      </c>
      <c r="G51" s="102">
        <v>415.46999999999997</v>
      </c>
      <c r="H51" s="103">
        <v>2303.9699999999998</v>
      </c>
      <c r="I51" s="105">
        <v>0</v>
      </c>
      <c r="J51" s="106">
        <v>2303.9699999999998</v>
      </c>
      <c r="K51" s="224"/>
    </row>
    <row r="52" spans="2:20" ht="13" thickBot="1">
      <c r="B52" s="149"/>
      <c r="C52" s="150"/>
      <c r="D52" s="150"/>
      <c r="E52" s="150"/>
      <c r="F52" s="150"/>
      <c r="G52" s="150"/>
      <c r="H52" s="151"/>
      <c r="I52" s="152"/>
      <c r="J52" s="153"/>
      <c r="K52" s="224"/>
      <c r="L52" s="81"/>
    </row>
    <row r="53" spans="2:20" s="81" customFormat="1" ht="13" thickBot="1">
      <c r="B53" s="223" t="s">
        <v>111</v>
      </c>
      <c r="C53" s="223"/>
      <c r="D53" s="223"/>
      <c r="E53" s="223"/>
      <c r="F53" s="223"/>
      <c r="G53" s="223"/>
      <c r="H53" s="223"/>
      <c r="I53" s="223"/>
      <c r="J53" s="223"/>
      <c r="K53" s="224"/>
      <c r="L53"/>
      <c r="M53"/>
      <c r="N53"/>
      <c r="R53"/>
      <c r="S53"/>
      <c r="T53"/>
    </row>
    <row r="54" spans="2:20" ht="13" thickBot="1">
      <c r="B54" s="86" t="s">
        <v>112</v>
      </c>
      <c r="C54" s="87">
        <v>7</v>
      </c>
      <c r="D54" s="88" t="s">
        <v>113</v>
      </c>
      <c r="E54" s="89">
        <v>50</v>
      </c>
      <c r="F54" s="90">
        <v>350</v>
      </c>
      <c r="G54" s="91">
        <v>77</v>
      </c>
      <c r="H54" s="91">
        <v>427</v>
      </c>
      <c r="I54" s="124" t="s">
        <v>114</v>
      </c>
      <c r="J54" s="93">
        <v>427</v>
      </c>
      <c r="K54" s="224"/>
    </row>
    <row r="55" spans="2:20" ht="13" thickBot="1">
      <c r="B55" s="86" t="s">
        <v>115</v>
      </c>
      <c r="C55" s="87">
        <v>6.5</v>
      </c>
      <c r="D55" s="88" t="s">
        <v>113</v>
      </c>
      <c r="E55" s="89">
        <v>50</v>
      </c>
      <c r="F55" s="90">
        <v>325</v>
      </c>
      <c r="G55" s="91">
        <v>71.5</v>
      </c>
      <c r="H55" s="91">
        <v>396.5</v>
      </c>
      <c r="I55" s="91" t="s">
        <v>114</v>
      </c>
      <c r="J55" s="93">
        <v>396.5</v>
      </c>
      <c r="K55" s="224"/>
      <c r="R55" s="81"/>
      <c r="S55" s="81"/>
      <c r="T55" s="81"/>
    </row>
    <row r="56" spans="2:20" ht="13" thickBot="1">
      <c r="B56" s="86" t="s">
        <v>116</v>
      </c>
      <c r="C56" s="87">
        <v>6.5</v>
      </c>
      <c r="D56" s="88" t="s">
        <v>113</v>
      </c>
      <c r="E56" s="89">
        <v>50</v>
      </c>
      <c r="F56" s="90">
        <v>325</v>
      </c>
      <c r="G56" s="91">
        <v>71.5</v>
      </c>
      <c r="H56" s="91">
        <v>396.5</v>
      </c>
      <c r="I56" s="91" t="s">
        <v>114</v>
      </c>
      <c r="J56" s="93">
        <v>396.5</v>
      </c>
      <c r="K56" s="224"/>
      <c r="R56" s="81"/>
      <c r="S56" s="81"/>
      <c r="T56" s="81"/>
    </row>
    <row r="57" spans="2:20" ht="13" thickBot="1">
      <c r="B57" s="86" t="s">
        <v>117</v>
      </c>
      <c r="C57" s="87">
        <v>6.5</v>
      </c>
      <c r="D57" s="88"/>
      <c r="E57" s="89"/>
      <c r="F57" s="90">
        <v>0</v>
      </c>
      <c r="G57" s="91">
        <v>0</v>
      </c>
      <c r="H57" s="91">
        <v>0</v>
      </c>
      <c r="I57" s="124" t="s">
        <v>114</v>
      </c>
      <c r="J57" s="93">
        <v>0</v>
      </c>
      <c r="K57" s="224"/>
    </row>
    <row r="58" spans="2:20" ht="13" thickBot="1">
      <c r="B58" s="86" t="s">
        <v>118</v>
      </c>
      <c r="C58" s="154">
        <v>1500</v>
      </c>
      <c r="D58" s="88"/>
      <c r="E58" s="89">
        <v>1</v>
      </c>
      <c r="F58" s="90">
        <v>1500</v>
      </c>
      <c r="G58" s="91">
        <v>330</v>
      </c>
      <c r="H58" s="91">
        <v>1830</v>
      </c>
      <c r="I58" s="124" t="s">
        <v>114</v>
      </c>
      <c r="J58" s="93">
        <v>1830</v>
      </c>
      <c r="K58" s="224"/>
    </row>
    <row r="59" spans="2:20" ht="13" thickBot="1">
      <c r="B59" s="155" t="s">
        <v>119</v>
      </c>
      <c r="C59" s="154" t="s">
        <v>120</v>
      </c>
      <c r="D59" s="88" t="s">
        <v>121</v>
      </c>
      <c r="E59" s="89"/>
      <c r="F59" s="90"/>
      <c r="G59" s="91"/>
      <c r="H59" s="91"/>
      <c r="I59" s="124"/>
      <c r="J59" s="93">
        <v>0</v>
      </c>
      <c r="K59" s="224"/>
    </row>
    <row r="60" spans="2:20" ht="13" thickBot="1">
      <c r="B60" s="99" t="s">
        <v>93</v>
      </c>
      <c r="C60" s="123"/>
      <c r="D60" s="123"/>
      <c r="E60" s="123"/>
      <c r="F60" s="101">
        <v>2500</v>
      </c>
      <c r="G60" s="102">
        <v>550</v>
      </c>
      <c r="H60" s="103">
        <v>3050</v>
      </c>
      <c r="I60" s="156" t="s">
        <v>114</v>
      </c>
      <c r="J60" s="106">
        <v>3050</v>
      </c>
      <c r="K60" s="224"/>
    </row>
    <row r="61" spans="2:20">
      <c r="B61" s="107"/>
      <c r="C61" s="100"/>
      <c r="D61" s="100"/>
      <c r="E61" s="100"/>
      <c r="F61" s="100"/>
      <c r="G61" s="100"/>
      <c r="H61" s="117"/>
      <c r="I61" s="109"/>
      <c r="J61" s="110"/>
      <c r="K61" s="122"/>
    </row>
    <row r="62" spans="2:20" s="81" customFormat="1">
      <c r="B62" s="223" t="s">
        <v>122</v>
      </c>
      <c r="C62" s="223"/>
      <c r="D62" s="223"/>
      <c r="E62" s="223"/>
      <c r="F62" s="223"/>
      <c r="G62" s="223"/>
      <c r="H62" s="223"/>
      <c r="I62" s="223"/>
      <c r="J62" s="223"/>
      <c r="K62" s="225"/>
      <c r="L62"/>
      <c r="M62"/>
      <c r="N62"/>
      <c r="O62"/>
      <c r="P62"/>
      <c r="Q62"/>
      <c r="R62"/>
      <c r="S62"/>
      <c r="T62"/>
    </row>
    <row r="63" spans="2:20">
      <c r="B63" s="86" t="s">
        <v>123</v>
      </c>
      <c r="C63" s="114">
        <v>38</v>
      </c>
      <c r="D63" s="88" t="s">
        <v>102</v>
      </c>
      <c r="E63" s="89">
        <v>100</v>
      </c>
      <c r="F63" s="90">
        <v>3800</v>
      </c>
      <c r="G63" s="91">
        <v>836</v>
      </c>
      <c r="H63" s="91">
        <v>4636</v>
      </c>
      <c r="I63" s="124">
        <v>0</v>
      </c>
      <c r="J63" s="93">
        <v>4636</v>
      </c>
      <c r="K63" s="225"/>
      <c r="L63" s="81"/>
    </row>
    <row r="64" spans="2:20">
      <c r="B64" s="95">
        <v>-41</v>
      </c>
      <c r="C64" s="125"/>
      <c r="D64" s="97"/>
      <c r="E64" s="98"/>
      <c r="F64" s="90">
        <v>0</v>
      </c>
      <c r="G64" s="91">
        <v>0</v>
      </c>
      <c r="H64" s="91">
        <v>0</v>
      </c>
      <c r="I64" s="124">
        <v>0</v>
      </c>
      <c r="J64" s="93">
        <v>0</v>
      </c>
      <c r="K64" s="225"/>
    </row>
    <row r="65" spans="2:20">
      <c r="B65" s="95">
        <v>-77</v>
      </c>
      <c r="C65" s="125"/>
      <c r="D65" s="97"/>
      <c r="E65" s="98"/>
      <c r="F65" s="90">
        <v>0</v>
      </c>
      <c r="G65" s="91">
        <v>0</v>
      </c>
      <c r="H65" s="91">
        <v>0</v>
      </c>
      <c r="I65" s="124">
        <v>0</v>
      </c>
      <c r="J65" s="93">
        <v>0</v>
      </c>
      <c r="K65" s="225"/>
    </row>
    <row r="66" spans="2:20">
      <c r="B66" s="99" t="s">
        <v>93</v>
      </c>
      <c r="C66" s="123"/>
      <c r="D66" s="123"/>
      <c r="E66" s="123">
        <v>100</v>
      </c>
      <c r="F66" s="101">
        <v>3800</v>
      </c>
      <c r="G66" s="102">
        <v>836</v>
      </c>
      <c r="H66" s="103">
        <v>4636</v>
      </c>
      <c r="I66" s="105">
        <v>0</v>
      </c>
      <c r="J66" s="106">
        <v>4636</v>
      </c>
      <c r="K66" s="225"/>
      <c r="R66" s="81"/>
      <c r="S66" s="81"/>
      <c r="T66" s="81"/>
    </row>
    <row r="67" spans="2:20" ht="13" thickBot="1">
      <c r="B67" s="157" t="s">
        <v>124</v>
      </c>
      <c r="C67" s="158"/>
      <c r="D67" s="158"/>
      <c r="E67" s="158"/>
      <c r="F67" s="131">
        <v>9390</v>
      </c>
      <c r="G67" s="131">
        <v>4353.7999999999993</v>
      </c>
      <c r="H67" s="131">
        <v>24143.8</v>
      </c>
      <c r="I67" s="131">
        <v>0</v>
      </c>
      <c r="J67" s="131">
        <v>24143.8</v>
      </c>
      <c r="K67" s="159"/>
    </row>
    <row r="68" spans="2:20" ht="13" thickBot="1">
      <c r="B68" s="160"/>
      <c r="C68" s="161"/>
      <c r="D68" s="161"/>
      <c r="E68" s="161"/>
      <c r="F68" s="162"/>
      <c r="G68" s="162"/>
      <c r="H68" s="163"/>
      <c r="I68" s="162"/>
      <c r="J68" s="162"/>
      <c r="K68" s="164"/>
    </row>
    <row r="69" spans="2:20" ht="13" thickBot="1">
      <c r="B69" s="218" t="s">
        <v>125</v>
      </c>
      <c r="C69" s="219" t="s">
        <v>72</v>
      </c>
      <c r="D69" s="219"/>
      <c r="E69" s="219"/>
      <c r="F69" s="219"/>
      <c r="G69" s="219"/>
      <c r="H69" s="219"/>
      <c r="I69" s="220" t="s">
        <v>73</v>
      </c>
      <c r="J69" s="220"/>
      <c r="K69" s="221" t="s">
        <v>74</v>
      </c>
    </row>
    <row r="70" spans="2:20" ht="13" thickBot="1">
      <c r="B70" s="218"/>
      <c r="C70" s="77" t="s">
        <v>75</v>
      </c>
      <c r="D70" s="78" t="s">
        <v>76</v>
      </c>
      <c r="E70" s="78" t="s">
        <v>105</v>
      </c>
      <c r="F70" s="77" t="s">
        <v>78</v>
      </c>
      <c r="G70" s="77" t="s">
        <v>79</v>
      </c>
      <c r="H70" s="77" t="s">
        <v>80</v>
      </c>
      <c r="I70" s="79" t="s">
        <v>81</v>
      </c>
      <c r="J70" s="80" t="s">
        <v>82</v>
      </c>
      <c r="K70" s="221"/>
    </row>
    <row r="71" spans="2:20">
      <c r="B71" s="226"/>
      <c r="C71" s="226"/>
      <c r="D71" s="226"/>
      <c r="E71" s="226"/>
      <c r="F71" s="226"/>
      <c r="G71" s="226"/>
      <c r="H71" s="226"/>
      <c r="I71" s="226"/>
      <c r="J71" s="226"/>
      <c r="K71" s="226"/>
    </row>
    <row r="72" spans="2:20" s="81" customFormat="1" ht="13" thickBot="1">
      <c r="B72" s="227" t="s">
        <v>126</v>
      </c>
      <c r="C72" s="227"/>
      <c r="D72" s="227"/>
      <c r="E72" s="227"/>
      <c r="F72" s="227"/>
      <c r="G72" s="227"/>
      <c r="H72" s="227"/>
      <c r="I72" s="227"/>
      <c r="J72" s="227"/>
      <c r="K72" s="224"/>
      <c r="L72"/>
      <c r="M72"/>
      <c r="N72"/>
      <c r="O72"/>
      <c r="P72"/>
      <c r="Q72"/>
      <c r="R72"/>
      <c r="S72"/>
      <c r="T72"/>
    </row>
    <row r="73" spans="2:20" ht="13" thickBot="1">
      <c r="B73" s="86" t="s">
        <v>127</v>
      </c>
      <c r="C73" s="114">
        <v>17</v>
      </c>
      <c r="D73" s="88" t="s">
        <v>102</v>
      </c>
      <c r="E73" s="89">
        <v>40</v>
      </c>
      <c r="F73" s="90">
        <v>680</v>
      </c>
      <c r="G73" s="91">
        <v>149.6</v>
      </c>
      <c r="H73" s="91">
        <v>829.6</v>
      </c>
      <c r="I73" s="124">
        <v>0</v>
      </c>
      <c r="J73" s="93">
        <v>829.6</v>
      </c>
      <c r="K73" s="224"/>
    </row>
    <row r="74" spans="2:20" ht="13" thickBot="1">
      <c r="B74" s="99" t="s">
        <v>93</v>
      </c>
      <c r="C74" s="123"/>
      <c r="D74" s="123"/>
      <c r="E74" s="123"/>
      <c r="F74" s="105">
        <v>680</v>
      </c>
      <c r="G74" s="120">
        <v>149.6</v>
      </c>
      <c r="H74" s="103">
        <v>829.6</v>
      </c>
      <c r="I74" s="165">
        <v>0</v>
      </c>
      <c r="J74" s="166">
        <v>829.6</v>
      </c>
      <c r="K74" s="224"/>
    </row>
    <row r="75" spans="2:20">
      <c r="B75" s="167"/>
      <c r="C75" s="168"/>
      <c r="D75" s="168"/>
      <c r="E75" s="168"/>
      <c r="F75" s="169"/>
      <c r="G75" s="169"/>
      <c r="H75" s="169"/>
      <c r="I75" s="170"/>
      <c r="J75" s="171"/>
      <c r="K75" s="172"/>
    </row>
    <row r="76" spans="2:20" ht="13" thickBot="1">
      <c r="B76" s="173" t="s">
        <v>128</v>
      </c>
      <c r="C76" s="168"/>
      <c r="D76" s="168"/>
      <c r="E76" s="168"/>
      <c r="F76" s="169"/>
      <c r="G76" s="169"/>
      <c r="H76" s="169"/>
      <c r="I76" s="170"/>
      <c r="J76" s="171"/>
      <c r="K76" s="174"/>
    </row>
    <row r="77" spans="2:20">
      <c r="B77" s="175" t="s">
        <v>129</v>
      </c>
      <c r="C77" s="176"/>
      <c r="D77" s="176" t="s">
        <v>102</v>
      </c>
      <c r="E77" s="176"/>
      <c r="F77" s="177">
        <v>0</v>
      </c>
      <c r="G77" s="177">
        <v>0</v>
      </c>
      <c r="H77" s="177">
        <v>0</v>
      </c>
      <c r="I77" s="170" t="s">
        <v>114</v>
      </c>
      <c r="J77" s="177"/>
      <c r="K77" s="172" t="s">
        <v>130</v>
      </c>
    </row>
    <row r="78" spans="2:20">
      <c r="B78" s="175" t="s">
        <v>131</v>
      </c>
      <c r="C78" s="176"/>
      <c r="D78" s="176" t="s">
        <v>132</v>
      </c>
      <c r="E78" s="176"/>
      <c r="F78" s="178"/>
      <c r="G78" s="178"/>
      <c r="H78" s="178"/>
      <c r="I78" s="170" t="s">
        <v>114</v>
      </c>
      <c r="J78" s="177"/>
      <c r="K78" s="122" t="s">
        <v>133</v>
      </c>
    </row>
    <row r="79" spans="2:20">
      <c r="B79" s="167" t="s">
        <v>93</v>
      </c>
      <c r="C79" s="168"/>
      <c r="D79" s="168"/>
      <c r="E79" s="168"/>
      <c r="F79" s="177"/>
      <c r="G79" s="169"/>
      <c r="H79" s="169"/>
      <c r="I79" s="170"/>
      <c r="J79" s="171"/>
      <c r="K79" s="122"/>
      <c r="L79" s="81"/>
    </row>
    <row r="80" spans="2:20" ht="13" thickBot="1">
      <c r="B80" s="149"/>
      <c r="C80" s="150"/>
      <c r="D80" s="150"/>
      <c r="E80" s="150"/>
      <c r="F80" s="150"/>
      <c r="G80" s="150"/>
      <c r="H80" s="151"/>
      <c r="I80" s="152"/>
      <c r="J80" s="169"/>
      <c r="K80" s="174"/>
    </row>
    <row r="81" spans="2:20" ht="13" thickBot="1">
      <c r="B81" s="223" t="s">
        <v>107</v>
      </c>
      <c r="C81" s="223"/>
      <c r="D81" s="223"/>
      <c r="E81" s="223"/>
      <c r="F81" s="223"/>
      <c r="G81" s="223"/>
      <c r="H81" s="223"/>
      <c r="I81" s="223"/>
      <c r="J81" s="223"/>
      <c r="K81" s="228" t="s">
        <v>134</v>
      </c>
    </row>
    <row r="82" spans="2:20" ht="13" thickBot="1">
      <c r="B82" s="86" t="s">
        <v>88</v>
      </c>
      <c r="C82" s="87">
        <v>28.5</v>
      </c>
      <c r="D82" s="88" t="s">
        <v>87</v>
      </c>
      <c r="E82" s="89">
        <v>19</v>
      </c>
      <c r="F82" s="90">
        <v>541.5</v>
      </c>
      <c r="G82" s="90">
        <v>119.13</v>
      </c>
      <c r="H82" s="91">
        <v>660.63</v>
      </c>
      <c r="I82" s="124">
        <v>0</v>
      </c>
      <c r="J82" s="93">
        <v>660.63</v>
      </c>
      <c r="K82" s="228"/>
      <c r="R82" s="81"/>
      <c r="S82" s="81"/>
      <c r="T82" s="81"/>
    </row>
    <row r="83" spans="2:20" ht="13" thickBot="1">
      <c r="B83" s="86" t="s">
        <v>86</v>
      </c>
      <c r="C83" s="87">
        <v>28</v>
      </c>
      <c r="D83" s="88" t="s">
        <v>87</v>
      </c>
      <c r="E83" s="89">
        <v>5</v>
      </c>
      <c r="F83" s="90">
        <v>140</v>
      </c>
      <c r="G83" s="90">
        <v>30.8</v>
      </c>
      <c r="H83" s="91">
        <v>170.8</v>
      </c>
      <c r="I83" s="124">
        <v>0</v>
      </c>
      <c r="J83" s="93">
        <v>170.8</v>
      </c>
      <c r="K83" s="228"/>
    </row>
    <row r="84" spans="2:20" ht="13" thickBot="1">
      <c r="B84" s="95" t="s">
        <v>89</v>
      </c>
      <c r="C84" s="87">
        <v>45</v>
      </c>
      <c r="D84" s="88" t="s">
        <v>90</v>
      </c>
      <c r="E84" s="89">
        <v>4</v>
      </c>
      <c r="F84" s="90">
        <v>180</v>
      </c>
      <c r="G84" s="90">
        <v>39.6</v>
      </c>
      <c r="H84" s="91">
        <v>219.6</v>
      </c>
      <c r="I84" s="124">
        <v>0</v>
      </c>
      <c r="J84" s="93">
        <v>219.6</v>
      </c>
      <c r="K84" s="228"/>
    </row>
    <row r="85" spans="2:20" ht="13" thickBot="1">
      <c r="B85" s="95" t="s">
        <v>91</v>
      </c>
      <c r="C85" s="96">
        <v>30</v>
      </c>
      <c r="D85" s="97" t="s">
        <v>92</v>
      </c>
      <c r="E85" s="98">
        <v>6</v>
      </c>
      <c r="F85" s="90">
        <v>180</v>
      </c>
      <c r="G85" s="90">
        <v>39.6</v>
      </c>
      <c r="H85" s="91">
        <v>219.6</v>
      </c>
      <c r="I85" s="124">
        <v>0</v>
      </c>
      <c r="J85" s="93">
        <v>219.6</v>
      </c>
      <c r="K85" s="228"/>
    </row>
    <row r="86" spans="2:20" ht="13" thickBot="1">
      <c r="B86" s="99" t="s">
        <v>93</v>
      </c>
      <c r="C86" s="123"/>
      <c r="D86" s="123"/>
      <c r="E86" s="123"/>
      <c r="F86" s="101">
        <v>1041.5</v>
      </c>
      <c r="G86" s="101">
        <v>229.13</v>
      </c>
      <c r="H86" s="179">
        <v>1270.6299999999999</v>
      </c>
      <c r="I86" s="101">
        <v>0</v>
      </c>
      <c r="J86" s="101">
        <v>1270.6299999999999</v>
      </c>
      <c r="K86" s="228"/>
    </row>
    <row r="87" spans="2:20" ht="13" thickBot="1">
      <c r="B87" s="107"/>
      <c r="C87" s="100"/>
      <c r="D87" s="100"/>
      <c r="E87" s="100"/>
      <c r="F87" s="100"/>
      <c r="G87" s="100"/>
      <c r="H87" s="117"/>
      <c r="I87" s="109"/>
      <c r="J87" s="110"/>
      <c r="K87" s="228"/>
    </row>
    <row r="88" spans="2:20" s="81" customFormat="1" ht="13" thickBot="1">
      <c r="B88" s="223" t="s">
        <v>135</v>
      </c>
      <c r="C88" s="223"/>
      <c r="D88" s="223"/>
      <c r="E88" s="223"/>
      <c r="F88" s="223"/>
      <c r="G88" s="223"/>
      <c r="H88" s="223"/>
      <c r="I88" s="223"/>
      <c r="J88" s="223"/>
      <c r="K88" s="228"/>
      <c r="L88"/>
      <c r="M88"/>
      <c r="N88"/>
      <c r="O88"/>
      <c r="P88"/>
      <c r="Q88"/>
      <c r="R88"/>
      <c r="S88"/>
      <c r="T88"/>
    </row>
    <row r="89" spans="2:20" ht="13" thickBot="1">
      <c r="B89" s="86" t="s">
        <v>136</v>
      </c>
      <c r="C89" s="114">
        <v>26</v>
      </c>
      <c r="D89" s="88" t="s">
        <v>102</v>
      </c>
      <c r="E89" s="89">
        <v>360</v>
      </c>
      <c r="F89" s="90">
        <v>9360</v>
      </c>
      <c r="G89" s="91">
        <v>2059.1999999999998</v>
      </c>
      <c r="H89" s="91">
        <v>11419.2</v>
      </c>
      <c r="I89" s="124">
        <v>0</v>
      </c>
      <c r="J89" s="93">
        <v>11419.2</v>
      </c>
      <c r="K89" s="228"/>
    </row>
    <row r="90" spans="2:20" ht="13" thickBot="1">
      <c r="B90" s="95" t="s">
        <v>137</v>
      </c>
      <c r="C90" s="125"/>
      <c r="D90" s="97"/>
      <c r="E90" s="98"/>
      <c r="F90" s="90">
        <v>0</v>
      </c>
      <c r="G90" s="91">
        <v>0</v>
      </c>
      <c r="H90" s="91">
        <v>0</v>
      </c>
      <c r="I90" s="124">
        <v>0</v>
      </c>
      <c r="J90" s="93">
        <v>0</v>
      </c>
      <c r="K90" s="228"/>
    </row>
    <row r="91" spans="2:20" ht="13" thickBot="1">
      <c r="B91" s="95" t="s">
        <v>138</v>
      </c>
      <c r="C91" s="125"/>
      <c r="D91" s="97"/>
      <c r="E91" s="98"/>
      <c r="F91" s="90">
        <v>0</v>
      </c>
      <c r="G91" s="91">
        <v>0</v>
      </c>
      <c r="H91" s="91">
        <v>0</v>
      </c>
      <c r="I91" s="124">
        <v>0</v>
      </c>
      <c r="J91" s="93">
        <v>0</v>
      </c>
      <c r="K91" s="228"/>
    </row>
    <row r="92" spans="2:20" ht="13" thickBot="1">
      <c r="B92" s="99" t="s">
        <v>93</v>
      </c>
      <c r="C92" s="123"/>
      <c r="D92" s="123"/>
      <c r="E92" s="180">
        <v>360</v>
      </c>
      <c r="F92" s="101">
        <v>9360</v>
      </c>
      <c r="G92" s="102">
        <v>2059.1999999999998</v>
      </c>
      <c r="H92" s="103">
        <v>11419.2</v>
      </c>
      <c r="I92" s="105">
        <v>0</v>
      </c>
      <c r="J92" s="106">
        <v>11419.2</v>
      </c>
      <c r="K92" s="228"/>
    </row>
    <row r="93" spans="2:20" ht="13" thickBot="1">
      <c r="B93" s="157" t="s">
        <v>139</v>
      </c>
      <c r="C93" s="181"/>
      <c r="D93" s="181"/>
      <c r="E93" s="181"/>
      <c r="F93" s="131"/>
      <c r="G93" s="131">
        <v>2437.9299999999998</v>
      </c>
      <c r="H93" s="131">
        <v>13519.43</v>
      </c>
      <c r="I93" s="131">
        <v>0</v>
      </c>
      <c r="J93" s="131">
        <v>13519.43</v>
      </c>
      <c r="K93" s="228"/>
    </row>
    <row r="95" spans="2:20">
      <c r="B95" s="182" t="s">
        <v>140</v>
      </c>
    </row>
  </sheetData>
  <mergeCells count="30">
    <mergeCell ref="B71:K71"/>
    <mergeCell ref="B72:J72"/>
    <mergeCell ref="K72:K74"/>
    <mergeCell ref="B81:J81"/>
    <mergeCell ref="K81:K93"/>
    <mergeCell ref="B88:J88"/>
    <mergeCell ref="B62:J62"/>
    <mergeCell ref="K62:K66"/>
    <mergeCell ref="B69:B70"/>
    <mergeCell ref="C69:H69"/>
    <mergeCell ref="I69:J69"/>
    <mergeCell ref="K69:K70"/>
    <mergeCell ref="B33:K33"/>
    <mergeCell ref="B34:J34"/>
    <mergeCell ref="K34:K60"/>
    <mergeCell ref="B41:J41"/>
    <mergeCell ref="B47:J47"/>
    <mergeCell ref="B53:J53"/>
    <mergeCell ref="B21:J21"/>
    <mergeCell ref="K21:K26"/>
    <mergeCell ref="B31:B32"/>
    <mergeCell ref="C31:H31"/>
    <mergeCell ref="I31:J31"/>
    <mergeCell ref="K31:K32"/>
    <mergeCell ref="B19:J19"/>
    <mergeCell ref="B1:B2"/>
    <mergeCell ref="C1:H1"/>
    <mergeCell ref="I1:J1"/>
    <mergeCell ref="K1:K2"/>
    <mergeCell ref="B3:K3"/>
  </mergeCells>
  <phoneticPr fontId="28" type="noConversion"/>
  <pageMargins left="0.25" right="0.25" top="0.75" bottom="0.75" header="0.30000000000000004" footer="0.30000000000000004"/>
  <pageSetup fitToWidth="0" fitToHeight="0" orientation="landscape" horizontalDpi="4294967292" verticalDpi="4294967292"/>
  <rowBreaks count="2" manualBreakCount="2">
    <brk id="30" man="1"/>
    <brk id="68" man="1"/>
  </rowBreak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/>
  </sheetViews>
  <sheetFormatPr baseColWidth="10" defaultColWidth="8.83203125" defaultRowHeight="13" x14ac:dyDescent="0"/>
  <cols>
    <col min="1" max="1" width="25.5" style="1" customWidth="1"/>
    <col min="2" max="3" width="21" style="1" customWidth="1"/>
    <col min="4" max="4" width="12.1640625" style="1" bestFit="1" customWidth="1"/>
    <col min="5" max="6" width="9.1640625" style="1" customWidth="1"/>
    <col min="7" max="7" width="39.6640625" style="1" customWidth="1"/>
    <col min="8" max="8" width="9.1640625" style="1" customWidth="1"/>
    <col min="9" max="16384" width="8.83203125" style="1"/>
  </cols>
  <sheetData>
    <row r="1" spans="1:7" ht="30.75" customHeight="1">
      <c r="A1" s="215" t="s">
        <v>0</v>
      </c>
      <c r="B1" s="215"/>
      <c r="C1" s="215"/>
      <c r="D1" s="215"/>
      <c r="E1" s="215"/>
      <c r="F1" s="215"/>
      <c r="G1" s="215"/>
    </row>
    <row r="2" spans="1:7" ht="21" customHeight="1" thickBot="1">
      <c r="A2" s="185" t="s">
        <v>141</v>
      </c>
      <c r="B2" s="186"/>
      <c r="C2" s="3"/>
      <c r="D2" s="3"/>
      <c r="E2" s="3"/>
      <c r="F2" s="3"/>
      <c r="G2" s="3"/>
    </row>
    <row r="3" spans="1:7" ht="21" thickTop="1">
      <c r="A3" s="187"/>
    </row>
    <row r="4" spans="1:7" ht="14" thickBot="1">
      <c r="A4" s="35"/>
      <c r="B4" s="35"/>
      <c r="C4" s="52"/>
    </row>
    <row r="5" spans="1:7" ht="18" customHeight="1">
      <c r="A5" s="38"/>
      <c r="B5" s="39" t="s">
        <v>2</v>
      </c>
      <c r="C5" s="188" t="s">
        <v>3</v>
      </c>
    </row>
    <row r="6" spans="1:7" ht="14">
      <c r="A6" s="40" t="s">
        <v>37</v>
      </c>
      <c r="B6" s="41">
        <v>85602</v>
      </c>
      <c r="C6" s="41">
        <v>101984</v>
      </c>
    </row>
    <row r="7" spans="1:7" ht="14">
      <c r="A7" s="40" t="s">
        <v>38</v>
      </c>
      <c r="B7" s="41">
        <v>68615.25</v>
      </c>
      <c r="C7" s="41">
        <v>60650.86</v>
      </c>
    </row>
    <row r="8" spans="1:7" ht="16" thickBot="1">
      <c r="A8" s="189"/>
      <c r="B8" s="189"/>
      <c r="C8" s="189"/>
    </row>
    <row r="9" spans="1:7" ht="18" customHeight="1" thickBot="1">
      <c r="A9" s="42" t="s">
        <v>39</v>
      </c>
      <c r="B9" s="190">
        <v>16986.75</v>
      </c>
      <c r="C9" s="191">
        <v>41333.14</v>
      </c>
    </row>
  </sheetData>
  <mergeCells count="1">
    <mergeCell ref="A1:G1"/>
  </mergeCells>
  <phoneticPr fontId="28" type="noConversion"/>
  <printOptions horizontalCentered="1"/>
  <pageMargins left="0.75000000000000011" right="0.75000000000000011" top="1" bottom="1" header="0.5" footer="0.5"/>
  <pageSetup scale="84" fitToWidth="0" fitToHeight="0" orientation="landscape" horizontalDpi="4294967292" verticalDpi="4294967292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Expenses</vt:lpstr>
      <vt:lpstr>Income</vt:lpstr>
      <vt:lpstr>Meals_(exp)</vt:lpstr>
      <vt:lpstr>Profit_-_Loss_Summary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Jey Wann</dc:creator>
  <cp:lastModifiedBy>Shirley Roberts</cp:lastModifiedBy>
  <cp:lastPrinted>2015-09-28T16:36:50Z</cp:lastPrinted>
  <dcterms:created xsi:type="dcterms:W3CDTF">2001-08-23T16:41:36Z</dcterms:created>
  <dcterms:modified xsi:type="dcterms:W3CDTF">2015-09-28T16:36:53Z</dcterms:modified>
</cp:coreProperties>
</file>